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0技術・生産本部\0533100技術・生産本部生産企画部\３２．社内WG\05.竹中土木マイスター制度\◆優良技能者制度について\ＨＰ掲示用\掲載文書\"/>
    </mc:Choice>
  </mc:AlternateContent>
  <xr:revisionPtr revIDLastSave="0" documentId="13_ncr:1_{9744C0B6-FDF8-4412-A4AB-BEB114D0DC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請求者控" sheetId="12" r:id="rId1"/>
    <sheet name="正" sheetId="15" r:id="rId2"/>
    <sheet name="副" sheetId="16" r:id="rId3"/>
    <sheet name="作業所控" sheetId="17" r:id="rId4"/>
  </sheets>
  <externalReferences>
    <externalReference r:id="rId5"/>
  </externalReferences>
  <definedNames>
    <definedName name="_Order1" hidden="1">255</definedName>
    <definedName name="_Order2" hidden="1">255</definedName>
    <definedName name="_xlnm.Print_Area" localSheetId="3">作業所控!$A$1:$BC$25</definedName>
    <definedName name="_xlnm.Print_Area" localSheetId="1">正!$A$1:$BC$25</definedName>
    <definedName name="_xlnm.Print_Area" localSheetId="0">請求者控!$A$1:$BC$25</definedName>
    <definedName name="_xlnm.Print_Area" localSheetId="2">副!$A$1:$BC$25</definedName>
    <definedName name="印刷範囲">[1]就労人員【28】!$A$7:$AG$32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5" l="1"/>
  <c r="A1" i="16"/>
  <c r="A1" i="17"/>
  <c r="AI19" i="17" l="1"/>
  <c r="W17" i="17" l="1"/>
  <c r="U17" i="17"/>
  <c r="S17" i="17"/>
  <c r="Q17" i="17"/>
  <c r="O17" i="17"/>
  <c r="M17" i="17"/>
  <c r="K17" i="17"/>
  <c r="I17" i="17"/>
  <c r="G17" i="17"/>
  <c r="E17" i="17"/>
  <c r="W15" i="17"/>
  <c r="U15" i="17"/>
  <c r="S15" i="17"/>
  <c r="Q15" i="17"/>
  <c r="O15" i="17"/>
  <c r="M15" i="17"/>
  <c r="K15" i="17"/>
  <c r="I15" i="17"/>
  <c r="G15" i="17"/>
  <c r="E15" i="17"/>
  <c r="Y13" i="17"/>
  <c r="W13" i="17"/>
  <c r="U13" i="17"/>
  <c r="S13" i="17"/>
  <c r="Q13" i="17"/>
  <c r="O13" i="17"/>
  <c r="M13" i="17"/>
  <c r="K13" i="17"/>
  <c r="I13" i="17"/>
  <c r="G13" i="17"/>
  <c r="E13" i="17"/>
  <c r="W17" i="16"/>
  <c r="U17" i="16"/>
  <c r="S17" i="16"/>
  <c r="Q17" i="16"/>
  <c r="O17" i="16"/>
  <c r="M17" i="16"/>
  <c r="K17" i="16"/>
  <c r="I17" i="16"/>
  <c r="G17" i="16"/>
  <c r="E17" i="16"/>
  <c r="W15" i="16"/>
  <c r="U15" i="16"/>
  <c r="S15" i="16"/>
  <c r="Q15" i="16"/>
  <c r="O15" i="16"/>
  <c r="M15" i="16"/>
  <c r="K15" i="16"/>
  <c r="I15" i="16"/>
  <c r="G15" i="16"/>
  <c r="E15" i="16"/>
  <c r="Y13" i="16"/>
  <c r="W13" i="16"/>
  <c r="U13" i="16"/>
  <c r="S13" i="16"/>
  <c r="Q13" i="16"/>
  <c r="O13" i="16"/>
  <c r="M13" i="16"/>
  <c r="K13" i="16"/>
  <c r="I13" i="16"/>
  <c r="G13" i="16"/>
  <c r="E13" i="16"/>
  <c r="W17" i="15"/>
  <c r="U17" i="15"/>
  <c r="S17" i="15"/>
  <c r="Q17" i="15"/>
  <c r="O17" i="15"/>
  <c r="M17" i="15"/>
  <c r="K17" i="15"/>
  <c r="I17" i="15"/>
  <c r="G17" i="15"/>
  <c r="E17" i="15"/>
  <c r="W15" i="15"/>
  <c r="U15" i="15"/>
  <c r="S15" i="15"/>
  <c r="Q15" i="15"/>
  <c r="O15" i="15"/>
  <c r="M15" i="15"/>
  <c r="K15" i="15"/>
  <c r="I15" i="15"/>
  <c r="G15" i="15"/>
  <c r="E15" i="15"/>
  <c r="Y13" i="15"/>
  <c r="W13" i="15"/>
  <c r="U13" i="15"/>
  <c r="S13" i="15"/>
  <c r="Q13" i="15"/>
  <c r="O13" i="15"/>
  <c r="M13" i="15"/>
  <c r="K13" i="15"/>
  <c r="I13" i="15"/>
  <c r="G13" i="15"/>
  <c r="E13" i="15"/>
  <c r="W18" i="17" l="1"/>
  <c r="U18" i="17"/>
  <c r="S18" i="17"/>
  <c r="Q18" i="17"/>
  <c r="O18" i="17"/>
  <c r="M18" i="17"/>
  <c r="K18" i="17"/>
  <c r="I18" i="17"/>
  <c r="G18" i="17"/>
  <c r="E18" i="17"/>
  <c r="W16" i="17"/>
  <c r="U16" i="17"/>
  <c r="S16" i="17"/>
  <c r="Q16" i="17"/>
  <c r="O16" i="17"/>
  <c r="M16" i="17"/>
  <c r="K16" i="17"/>
  <c r="I16" i="17"/>
  <c r="G16" i="17"/>
  <c r="E16" i="17"/>
  <c r="Y14" i="17"/>
  <c r="W14" i="17"/>
  <c r="U14" i="17"/>
  <c r="S14" i="17"/>
  <c r="Q14" i="17"/>
  <c r="O14" i="17"/>
  <c r="M14" i="17"/>
  <c r="K14" i="17"/>
  <c r="I14" i="17"/>
  <c r="G14" i="17"/>
  <c r="E14" i="17"/>
  <c r="W18" i="16"/>
  <c r="U18" i="16"/>
  <c r="S18" i="16"/>
  <c r="Q18" i="16"/>
  <c r="O18" i="16"/>
  <c r="M18" i="16"/>
  <c r="K18" i="16"/>
  <c r="I18" i="16"/>
  <c r="G18" i="16"/>
  <c r="E18" i="16"/>
  <c r="W16" i="16"/>
  <c r="U16" i="16"/>
  <c r="S16" i="16"/>
  <c r="Q16" i="16"/>
  <c r="O16" i="16"/>
  <c r="M16" i="16"/>
  <c r="K16" i="16"/>
  <c r="I16" i="16"/>
  <c r="G16" i="16"/>
  <c r="E16" i="16"/>
  <c r="Y14" i="16"/>
  <c r="W14" i="16"/>
  <c r="U14" i="16"/>
  <c r="S14" i="16"/>
  <c r="Q14" i="16"/>
  <c r="O14" i="16"/>
  <c r="M14" i="16"/>
  <c r="K14" i="16"/>
  <c r="I14" i="16"/>
  <c r="G14" i="16"/>
  <c r="E14" i="16"/>
  <c r="AB14" i="16"/>
  <c r="AB16" i="16"/>
  <c r="W18" i="15"/>
  <c r="U18" i="15"/>
  <c r="S18" i="15"/>
  <c r="Q18" i="15"/>
  <c r="O18" i="15"/>
  <c r="M18" i="15"/>
  <c r="K18" i="15"/>
  <c r="I18" i="15"/>
  <c r="G18" i="15"/>
  <c r="E18" i="15"/>
  <c r="W16" i="15"/>
  <c r="U16" i="15"/>
  <c r="S16" i="15"/>
  <c r="Q16" i="15"/>
  <c r="O16" i="15"/>
  <c r="M16" i="15"/>
  <c r="K16" i="15"/>
  <c r="I16" i="15"/>
  <c r="G16" i="15"/>
  <c r="E16" i="15"/>
  <c r="Y14" i="15"/>
  <c r="W14" i="15"/>
  <c r="U14" i="15"/>
  <c r="S14" i="15"/>
  <c r="Q14" i="15"/>
  <c r="O14" i="15"/>
  <c r="M14" i="15"/>
  <c r="K14" i="15"/>
  <c r="I14" i="15"/>
  <c r="G14" i="15"/>
  <c r="E14" i="15"/>
  <c r="Y12" i="17" l="1"/>
  <c r="Y12" i="16"/>
  <c r="V12" i="17"/>
  <c r="V12" i="16"/>
  <c r="R12" i="17"/>
  <c r="R12" i="16"/>
  <c r="O12" i="17"/>
  <c r="O12" i="16"/>
  <c r="J12" i="17"/>
  <c r="J12" i="16"/>
  <c r="Y12" i="15"/>
  <c r="V12" i="15"/>
  <c r="R12" i="15"/>
  <c r="O12" i="15"/>
  <c r="J12" i="15"/>
  <c r="F12" i="15"/>
  <c r="F12" i="17"/>
  <c r="F12" i="16"/>
  <c r="AB14" i="17"/>
  <c r="AB16" i="17"/>
  <c r="AB16" i="15"/>
  <c r="AB14" i="15"/>
  <c r="T10" i="17"/>
  <c r="P10" i="17"/>
  <c r="N10" i="17"/>
  <c r="D10" i="17"/>
  <c r="C10" i="17"/>
  <c r="B10" i="17"/>
  <c r="T10" i="16"/>
  <c r="P10" i="16"/>
  <c r="N10" i="16"/>
  <c r="D10" i="16"/>
  <c r="C10" i="16"/>
  <c r="B10" i="16"/>
  <c r="V10" i="12"/>
  <c r="V10" i="17" s="1"/>
  <c r="V10" i="16" l="1"/>
  <c r="AB18" i="12"/>
  <c r="AB18" i="16" l="1"/>
  <c r="R10" i="12"/>
  <c r="AB18" i="17"/>
  <c r="AB18" i="15"/>
  <c r="AA10" i="12" l="1"/>
  <c r="R10" i="16"/>
  <c r="R10" i="17"/>
  <c r="BB13" i="15"/>
  <c r="BA13" i="15"/>
  <c r="AZ13" i="15"/>
  <c r="AY13" i="15"/>
  <c r="AX13" i="15"/>
  <c r="AW13" i="15"/>
  <c r="AV13" i="15"/>
  <c r="AU13" i="15"/>
  <c r="AT13" i="15"/>
  <c r="AS13" i="15"/>
  <c r="AS12" i="15"/>
  <c r="AL12" i="15"/>
  <c r="AS11" i="15"/>
  <c r="AM11" i="15"/>
  <c r="AU10" i="15"/>
  <c r="AL10" i="15"/>
  <c r="AV9" i="15"/>
  <c r="AL9" i="15"/>
  <c r="AL8" i="15"/>
  <c r="AL7" i="15"/>
  <c r="AL6" i="15"/>
  <c r="AL5" i="15"/>
  <c r="AP4" i="15"/>
  <c r="AL4" i="15"/>
  <c r="AP3" i="15"/>
  <c r="BB3" i="15"/>
  <c r="BA3" i="15"/>
  <c r="AZ3" i="15"/>
  <c r="AY3" i="15"/>
  <c r="AX3" i="15"/>
  <c r="AW3" i="15"/>
  <c r="AV3" i="15"/>
  <c r="AU3" i="15"/>
  <c r="AT3" i="15"/>
  <c r="AS3" i="15"/>
  <c r="AR3" i="15"/>
  <c r="AQ3" i="15"/>
  <c r="AZ2" i="15"/>
  <c r="AW2" i="15"/>
  <c r="AS2" i="15"/>
  <c r="V10" i="15"/>
  <c r="R10" i="15"/>
  <c r="P10" i="15"/>
  <c r="N10" i="15"/>
  <c r="D10" i="15"/>
  <c r="C10" i="15"/>
  <c r="B10" i="15"/>
  <c r="E7" i="15"/>
  <c r="BB13" i="16"/>
  <c r="BA13" i="16"/>
  <c r="AZ13" i="16"/>
  <c r="AY13" i="16"/>
  <c r="AX13" i="16"/>
  <c r="AW13" i="16"/>
  <c r="AV13" i="16"/>
  <c r="AU13" i="16"/>
  <c r="AT13" i="16"/>
  <c r="AS13" i="16"/>
  <c r="AS12" i="16"/>
  <c r="AS11" i="16"/>
  <c r="AL12" i="16"/>
  <c r="AM11" i="16"/>
  <c r="AU10" i="16"/>
  <c r="AL10" i="16"/>
  <c r="AV9" i="16"/>
  <c r="AL9" i="16"/>
  <c r="AL8" i="16"/>
  <c r="AL7" i="16"/>
  <c r="AL6" i="16"/>
  <c r="AL5" i="16"/>
  <c r="AP4" i="16"/>
  <c r="AL4" i="16"/>
  <c r="AP3" i="16"/>
  <c r="BB3" i="16"/>
  <c r="BA3" i="16"/>
  <c r="AZ3" i="16"/>
  <c r="AY3" i="16"/>
  <c r="AX3" i="16"/>
  <c r="AW3" i="16"/>
  <c r="AV3" i="16"/>
  <c r="AU3" i="16"/>
  <c r="AT3" i="16"/>
  <c r="AS3" i="16"/>
  <c r="AR3" i="16"/>
  <c r="AQ3" i="16"/>
  <c r="AZ2" i="16"/>
  <c r="AW2" i="16"/>
  <c r="AS2" i="16"/>
  <c r="E7" i="16"/>
  <c r="AP3" i="17"/>
  <c r="BB3" i="17"/>
  <c r="BA3" i="17"/>
  <c r="AZ3" i="17"/>
  <c r="AY3" i="17"/>
  <c r="AX3" i="17"/>
  <c r="AW3" i="17"/>
  <c r="AV3" i="17"/>
  <c r="AU3" i="17"/>
  <c r="AT3" i="17"/>
  <c r="AS3" i="17"/>
  <c r="AR3" i="17"/>
  <c r="AQ3" i="17"/>
  <c r="AP4" i="17"/>
  <c r="AM11" i="17"/>
  <c r="AL10" i="17"/>
  <c r="AS11" i="17"/>
  <c r="AU10" i="17"/>
  <c r="BB13" i="17"/>
  <c r="BA13" i="17"/>
  <c r="AZ13" i="17"/>
  <c r="AY13" i="17"/>
  <c r="AX13" i="17"/>
  <c r="AW13" i="17"/>
  <c r="AV13" i="17"/>
  <c r="AU13" i="17"/>
  <c r="AT13" i="17"/>
  <c r="AS13" i="17"/>
  <c r="AS12" i="17"/>
  <c r="AL12" i="17"/>
  <c r="AV9" i="17"/>
  <c r="AL9" i="17"/>
  <c r="AL8" i="17"/>
  <c r="AL7" i="17"/>
  <c r="AL6" i="17"/>
  <c r="AL5" i="17"/>
  <c r="AL4" i="17"/>
  <c r="AZ2" i="17"/>
  <c r="AW2" i="17"/>
  <c r="AS2" i="17"/>
  <c r="E7" i="17"/>
  <c r="T10" i="15"/>
  <c r="AM19" i="15" l="1"/>
  <c r="AM19" i="17" s="1"/>
  <c r="AA10" i="17"/>
  <c r="AA10" i="16"/>
  <c r="AA11" i="12"/>
  <c r="AA10" i="15"/>
  <c r="AA11" i="16" l="1"/>
  <c r="AA11" i="15"/>
  <c r="AA11" i="17"/>
  <c r="R21" i="12"/>
  <c r="R21" i="16" s="1"/>
  <c r="Z21" i="12" l="1"/>
  <c r="R22" i="12"/>
  <c r="R22" i="16" s="1"/>
  <c r="R21" i="17"/>
  <c r="R21" i="15"/>
  <c r="J21" i="12" l="1"/>
  <c r="J21" i="16" s="1"/>
  <c r="Z21" i="16"/>
  <c r="R22" i="17"/>
  <c r="R22" i="15"/>
  <c r="AQ19" i="15" s="1"/>
  <c r="AQ19" i="17" s="1"/>
  <c r="Z22" i="12"/>
  <c r="Z22" i="16" s="1"/>
  <c r="Z21" i="17"/>
  <c r="Z21" i="15"/>
  <c r="J21" i="15" l="1"/>
  <c r="J21" i="17"/>
  <c r="J22" i="12"/>
  <c r="J22" i="16" s="1"/>
  <c r="Z22" i="15"/>
  <c r="AW19" i="15" s="1"/>
  <c r="AW19" i="17" s="1"/>
  <c r="Z22" i="17"/>
  <c r="Z24" i="12" l="1"/>
  <c r="Z24" i="16" s="1"/>
  <c r="J22" i="17"/>
  <c r="J22" i="15"/>
  <c r="Z24" i="15" l="1"/>
  <c r="Z24" i="17"/>
</calcChain>
</file>

<file path=xl/sharedStrings.xml><?xml version="1.0" encoding="utf-8"?>
<sst xmlns="http://schemas.openxmlformats.org/spreadsheetml/2006/main" count="309" uniqueCount="86">
  <si>
    <t>消費税額</t>
    <rPh sb="0" eb="4">
      <t>ショウヒゼイガク</t>
    </rPh>
    <phoneticPr fontId="1"/>
  </si>
  <si>
    <t>摘　　要</t>
    <rPh sb="0" eb="1">
      <t>テキ</t>
    </rPh>
    <rPh sb="3" eb="4">
      <t>ヨウ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</si>
  <si>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</si>
  <si>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作業所名</t>
    <rPh sb="0" eb="4">
      <t>サギョウショメイ</t>
    </rPh>
    <phoneticPr fontId="1"/>
  </si>
  <si>
    <t>〒</t>
    <phoneticPr fontId="1"/>
  </si>
  <si>
    <t>会社名</t>
    <rPh sb="0" eb="3">
      <t>カイシャメイ</t>
    </rPh>
    <phoneticPr fontId="1"/>
  </si>
  <si>
    <t>（単位：円）</t>
    <rPh sb="1" eb="3">
      <t>タンイ</t>
    </rPh>
    <rPh sb="4" eb="5">
      <t>エン</t>
    </rPh>
    <phoneticPr fontId="1"/>
  </si>
  <si>
    <t>㊞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</si>
  <si>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</si>
  <si>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</si>
  <si>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</si>
  <si>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-</t>
    <phoneticPr fontId="1"/>
  </si>
  <si>
    <t>総務部</t>
    <rPh sb="0" eb="3">
      <t>ソウムブ</t>
    </rPh>
    <phoneticPr fontId="1"/>
  </si>
  <si>
    <t>工事部</t>
    <rPh sb="0" eb="3">
      <t>コウジブ</t>
    </rPh>
    <phoneticPr fontId="1"/>
  </si>
  <si>
    <t>作業所</t>
    <rPh sb="0" eb="3">
      <t>サギョウショ</t>
    </rPh>
    <phoneticPr fontId="1"/>
  </si>
  <si>
    <t>整理番号</t>
    <rPh sb="0" eb="2">
      <t>セイリ</t>
    </rPh>
    <rPh sb="2" eb="4">
      <t>バンゴウ</t>
    </rPh>
    <phoneticPr fontId="1"/>
  </si>
  <si>
    <t>日付</t>
    <rPh sb="0" eb="2">
      <t>ヒヅケ</t>
    </rPh>
    <phoneticPr fontId="1"/>
  </si>
  <si>
    <t>税率</t>
    <rPh sb="0" eb="2">
      <t>ゼイリツ</t>
    </rPh>
    <phoneticPr fontId="1"/>
  </si>
  <si>
    <t>計</t>
    <rPh sb="0" eb="1">
      <t>ケイ</t>
    </rPh>
    <phoneticPr fontId="1"/>
  </si>
  <si>
    <t>T</t>
    <phoneticPr fontId="1"/>
  </si>
  <si>
    <t>適格請求書発行
事業者登録番号</t>
    <rPh sb="0" eb="2">
      <t>テキカク</t>
    </rPh>
    <rPh sb="2" eb="5">
      <t>セイキュウショ</t>
    </rPh>
    <rPh sb="5" eb="7">
      <t>ハッコウ</t>
    </rPh>
    <rPh sb="8" eb="11">
      <t>ジギョウシャ</t>
    </rPh>
    <rPh sb="11" eb="13">
      <t>トウロク</t>
    </rPh>
    <rPh sb="13" eb="15">
      <t>バンゴウ</t>
    </rPh>
    <phoneticPr fontId="1"/>
  </si>
  <si>
    <t>単位</t>
    <rPh sb="0" eb="2">
      <t>タンイ</t>
    </rPh>
    <phoneticPr fontId="1"/>
  </si>
  <si>
    <t>計（税抜）</t>
    <rPh sb="0" eb="1">
      <t>ケイ</t>
    </rPh>
    <rPh sb="2" eb="4">
      <t>ゼイヌ</t>
    </rPh>
    <phoneticPr fontId="1"/>
  </si>
  <si>
    <t>金　　額</t>
    <rPh sb="0" eb="1">
      <t>キン</t>
    </rPh>
    <rPh sb="3" eb="4">
      <t>ガク</t>
    </rPh>
    <phoneticPr fontId="1"/>
  </si>
  <si>
    <t>工事
略称</t>
    <rPh sb="0" eb="2">
      <t>コウジ</t>
    </rPh>
    <rPh sb="3" eb="5">
      <t>リャクショウ</t>
    </rPh>
    <phoneticPr fontId="1"/>
  </si>
  <si>
    <t>住 所</t>
    <rPh sb="0" eb="1">
      <t>スミ</t>
    </rPh>
    <rPh sb="2" eb="3">
      <t>ショ</t>
    </rPh>
    <phoneticPr fontId="1"/>
  </si>
  <si>
    <t>電 話</t>
    <rPh sb="0" eb="1">
      <t>デン</t>
    </rPh>
    <rPh sb="2" eb="3">
      <t>ハナシ</t>
    </rPh>
    <phoneticPr fontId="1"/>
  </si>
  <si>
    <t>ＦＡＸ</t>
    <phoneticPr fontId="1"/>
  </si>
  <si>
    <t>記入上の注意事項</t>
    <rPh sb="0" eb="3">
      <t>キニュウジョウ</t>
    </rPh>
    <rPh sb="4" eb="8">
      <t>チュウイジコウ</t>
    </rPh>
    <phoneticPr fontId="1"/>
  </si>
  <si>
    <t>適 用 税 率</t>
    <rPh sb="0" eb="1">
      <t>テキ</t>
    </rPh>
    <rPh sb="2" eb="3">
      <t>ヨウ</t>
    </rPh>
    <rPh sb="4" eb="5">
      <t>ゼイ</t>
    </rPh>
    <rPh sb="6" eb="7">
      <t>リツ</t>
    </rPh>
    <phoneticPr fontId="1"/>
  </si>
  <si>
    <t>数　量</t>
    <rPh sb="0" eb="1">
      <t>スウ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</si>
  <si>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</si>
  <si>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１０％</t>
    <phoneticPr fontId="1"/>
  </si>
  <si>
    <t>原　　価</t>
    <rPh sb="0" eb="1">
      <t>ハラ</t>
    </rPh>
    <rPh sb="3" eb="4">
      <t>アタイ</t>
    </rPh>
    <phoneticPr fontId="1"/>
  </si>
  <si>
    <t>消 費 税 額</t>
    <rPh sb="0" eb="1">
      <t>ショウ</t>
    </rPh>
    <rPh sb="2" eb="3">
      <t>ヒ</t>
    </rPh>
    <rPh sb="4" eb="5">
      <t>ゼイ</t>
    </rPh>
    <rPh sb="6" eb="7">
      <t>ガク</t>
    </rPh>
    <phoneticPr fontId="1"/>
  </si>
  <si>
    <t>協力会社
コード</t>
    <rPh sb="0" eb="2">
      <t>キョウリョク</t>
    </rPh>
    <rPh sb="2" eb="4">
      <t>ガイシャ</t>
    </rPh>
    <phoneticPr fontId="1"/>
  </si>
  <si>
    <t>税 込 金 額</t>
    <rPh sb="4" eb="5">
      <t>キン</t>
    </rPh>
    <rPh sb="6" eb="7">
      <t>ガク</t>
    </rPh>
    <phoneticPr fontId="1"/>
  </si>
  <si>
    <t>税 抜 金 額</t>
    <rPh sb="4" eb="5">
      <t>キン</t>
    </rPh>
    <rPh sb="6" eb="7">
      <t>ガク</t>
    </rPh>
    <phoneticPr fontId="1"/>
  </si>
  <si>
    <t>振込銀行</t>
    <rPh sb="0" eb="2">
      <t>フリコ</t>
    </rPh>
    <rPh sb="2" eb="4">
      <t>ギンコウ</t>
    </rPh>
    <phoneticPr fontId="1"/>
  </si>
  <si>
    <t>預金 1:普通
種別 2:当座</t>
    <rPh sb="0" eb="2">
      <t>ヨキン</t>
    </rPh>
    <rPh sb="5" eb="7">
      <t>フツウ</t>
    </rPh>
    <rPh sb="8" eb="10">
      <t>シュベツ</t>
    </rPh>
    <rPh sb="13" eb="15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</si>
  <si>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</si>
  <si>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
名義</t>
    <rPh sb="0" eb="2">
      <t>コウザ</t>
    </rPh>
    <rPh sb="3" eb="5">
      <t>メイギ</t>
    </rPh>
    <phoneticPr fontId="1"/>
  </si>
  <si>
    <t>ﾌﾘｶﾞﾅ</t>
    <phoneticPr fontId="1"/>
  </si>
  <si>
    <t>銀行</t>
    <rPh sb="0" eb="1">
      <t>ギン</t>
    </rPh>
    <rPh sb="1" eb="2">
      <t>ギョウ</t>
    </rPh>
    <phoneticPr fontId="1"/>
  </si>
  <si>
    <t>支店</t>
    <rPh sb="0" eb="1">
      <t>シ</t>
    </rPh>
    <rPh sb="1" eb="2">
      <t>ミセ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</si>
  <si>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</si>
  <si>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請 求 金 額（税 込）</t>
    <rPh sb="0" eb="1">
      <t>ショウ</t>
    </rPh>
    <rPh sb="2" eb="3">
      <t>モトム</t>
    </rPh>
    <rPh sb="4" eb="5">
      <t>カネ</t>
    </rPh>
    <rPh sb="6" eb="7">
      <t>ガク</t>
    </rPh>
    <rPh sb="8" eb="9">
      <t>ゼイ</t>
    </rPh>
    <rPh sb="10" eb="11">
      <t>コ</t>
    </rPh>
    <phoneticPr fontId="1"/>
  </si>
  <si>
    <t>株式会社 竹中土木　御中</t>
    <rPh sb="0" eb="4">
      <t>カブシキガイシャ</t>
    </rPh>
    <rPh sb="5" eb="7">
      <t>タケナカ</t>
    </rPh>
    <rPh sb="7" eb="9">
      <t>ドボク</t>
    </rPh>
    <rPh sb="10" eb="12">
      <t>オンチュウ</t>
    </rPh>
    <phoneticPr fontId="1"/>
  </si>
  <si>
    <t>日</t>
    <rPh sb="0" eb="1">
      <t>ヒ</t>
    </rPh>
    <phoneticPr fontId="1"/>
  </si>
  <si>
    <t>10％</t>
  </si>
  <si>
    <t>勤務日数 計</t>
    <rPh sb="0" eb="2">
      <t>キンム</t>
    </rPh>
    <rPh sb="2" eb="4">
      <t>ニッスウ</t>
    </rPh>
    <rPh sb="5" eb="6">
      <t>ケイ</t>
    </rPh>
    <phoneticPr fontId="1"/>
  </si>
  <si>
    <t>期間</t>
    <rPh sb="0" eb="2">
      <t>キカン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</si>
  <si>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</si>
  <si>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</si>
  <si>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勤務日</t>
    <rPh sb="0" eb="3">
      <t>キンムビ</t>
    </rPh>
    <phoneticPr fontId="1"/>
  </si>
  <si>
    <t>～</t>
    <phoneticPr fontId="1"/>
  </si>
  <si>
    <t>月分</t>
    <rPh sb="0" eb="1">
      <t>ツキ</t>
    </rPh>
    <rPh sb="1" eb="2">
      <t>ブン</t>
    </rPh>
    <phoneticPr fontId="1"/>
  </si>
  <si>
    <t>（</t>
    <phoneticPr fontId="1"/>
  </si>
  <si>
    <t>月</t>
    <rPh sb="0" eb="1">
      <t>ゲツ</t>
    </rPh>
    <phoneticPr fontId="1"/>
  </si>
  <si>
    <t>）</t>
    <phoneticPr fontId="1"/>
  </si>
  <si>
    <t>（マイスター制度分）</t>
    <rPh sb="6" eb="8">
      <t>セイド</t>
    </rPh>
    <rPh sb="8" eb="9">
      <t>フン</t>
    </rPh>
    <phoneticPr fontId="1"/>
  </si>
  <si>
    <t>職長氏名</t>
    <rPh sb="0" eb="2">
      <t>ショクチョウ</t>
    </rPh>
    <rPh sb="2" eb="4">
      <t>シメイ</t>
    </rPh>
    <phoneticPr fontId="1"/>
  </si>
  <si>
    <t>登録番号</t>
    <rPh sb="0" eb="2">
      <t>トウロク</t>
    </rPh>
    <rPh sb="2" eb="4">
      <t>バンゴウ</t>
    </rPh>
    <phoneticPr fontId="1"/>
  </si>
  <si>
    <t>負担部署 - 科目</t>
    <rPh sb="0" eb="2">
      <t>フタン</t>
    </rPh>
    <rPh sb="2" eb="4">
      <t>ブショ</t>
    </rPh>
    <rPh sb="7" eb="9">
      <t>カモク</t>
    </rPh>
    <phoneticPr fontId="1"/>
  </si>
  <si>
    <t>100</t>
  </si>
  <si>
    <t>0123</t>
  </si>
  <si>
    <t>03-1234-5678</t>
  </si>
  <si>
    <t>03-1234-6789</t>
  </si>
  <si>
    <t>1234567</t>
    <phoneticPr fontId="1"/>
  </si>
  <si>
    <t>〇〇セントラルビル10階</t>
    <phoneticPr fontId="1"/>
  </si>
  <si>
    <t>〇〇〇〇</t>
    <phoneticPr fontId="1"/>
  </si>
  <si>
    <t>〇〇〇〇〇〇</t>
    <phoneticPr fontId="1"/>
  </si>
  <si>
    <t>マルマルショウジ（カ</t>
    <phoneticPr fontId="1"/>
  </si>
  <si>
    <t>○○商事株式会社</t>
    <rPh sb="2" eb="4">
      <t>ショウジ</t>
    </rPh>
    <rPh sb="4" eb="8">
      <t>カブシキガイシャ</t>
    </rPh>
    <phoneticPr fontId="1"/>
  </si>
  <si>
    <t>〇〇下水道工事</t>
    <phoneticPr fontId="1"/>
  </si>
  <si>
    <t>土木　一郎</t>
    <rPh sb="0" eb="2">
      <t>ドボク</t>
    </rPh>
    <rPh sb="3" eb="5">
      <t>イチロウ</t>
    </rPh>
    <phoneticPr fontId="1"/>
  </si>
  <si>
    <t>〇</t>
  </si>
  <si>
    <t>東京都○○区○○町1丁目2番3号</t>
    <phoneticPr fontId="1"/>
  </si>
  <si>
    <t>〇〇建設株式会社</t>
    <phoneticPr fontId="1"/>
  </si>
  <si>
    <t>代表取締役社長 　〇〇　〇〇</t>
    <phoneticPr fontId="1"/>
  </si>
  <si>
    <t>M30-0001</t>
    <phoneticPr fontId="1"/>
  </si>
  <si>
    <t>　</t>
  </si>
  <si>
    <t>要素 - 工種</t>
    <rPh sb="0" eb="2">
      <t>ヨウソ</t>
    </rPh>
    <rPh sb="5" eb="7">
      <t>コウシュ</t>
    </rPh>
    <phoneticPr fontId="1"/>
  </si>
  <si>
    <t>051500</t>
    <phoneticPr fontId="3"/>
  </si>
  <si>
    <t>マイスター報奨金</t>
    <phoneticPr fontId="1"/>
  </si>
  <si>
    <t>共、工-236（電） A4横　23.12</t>
    <rPh sb="0" eb="1">
      <t>キョウ</t>
    </rPh>
    <rPh sb="2" eb="3">
      <t>コウ</t>
    </rPh>
    <rPh sb="8" eb="9">
      <t>デン</t>
    </rPh>
    <rPh sb="13" eb="14">
      <t>ヨコ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</si>
</sst>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rgb="FFC00000"/>
      <name val="ＭＳ 明朝"/>
      <family val="1"/>
      <charset val="128"/>
    </font>
    <font>
      <b/>
      <sz val="12"/>
      <color rgb="FFCC3300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6"/>
      <color rgb="FFCC3300"/>
      <name val="ＭＳ 明朝"/>
      <family val="1"/>
      <charset val="128"/>
    </font>
    <font>
      <sz val="12"/>
      <color rgb="FFCC3300"/>
      <name val="ＭＳ 明朝"/>
      <family val="1"/>
      <charset val="128"/>
    </font>
    <font>
      <sz val="11"/>
      <color rgb="FFCC3300"/>
      <name val="ＭＳ 明朝"/>
      <family val="1"/>
      <charset val="128"/>
    </font>
    <font>
      <sz val="10"/>
      <color rgb="FFCC3300"/>
      <name val="ＭＳ 明朝"/>
      <family val="1"/>
      <charset val="128"/>
    </font>
    <font>
      <sz val="8"/>
      <color rgb="FFCC3300"/>
      <name val="ＭＳ 明朝"/>
      <family val="1"/>
      <charset val="128"/>
    </font>
    <font>
      <sz val="9"/>
      <color rgb="FFCC3300"/>
      <name val="ＭＳ 明朝"/>
      <family val="1"/>
      <charset val="128"/>
    </font>
    <font>
      <sz val="10"/>
      <color rgb="FFC0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rgb="FFCC3300"/>
      <name val="ＭＳ 明朝"/>
      <family val="1"/>
      <charset val="128"/>
    </font>
    <font>
      <b/>
      <sz val="10"/>
      <color rgb="FFCC3300"/>
      <name val="ＭＳ 明朝"/>
      <family val="1"/>
      <charset val="128"/>
    </font>
    <font>
      <b/>
      <sz val="11"/>
      <color rgb="FFCC33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rgb="FFCC3300"/>
      <name val="ＭＳ 明朝"/>
      <family val="1"/>
      <charset val="128"/>
    </font>
    <font>
      <b/>
      <sz val="20"/>
      <color rgb="FFCC33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rgb="FFC00000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color rgb="FFC0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dashed">
        <color rgb="FFC00000"/>
      </left>
      <right style="dashed">
        <color rgb="FFC00000"/>
      </right>
      <top style="medium">
        <color rgb="FFC00000"/>
      </top>
      <bottom style="medium">
        <color rgb="FFC00000"/>
      </bottom>
      <diagonal/>
    </border>
    <border>
      <left style="dashed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dashed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dotted">
        <color rgb="FFC00000"/>
      </right>
      <top style="medium">
        <color rgb="FFC00000"/>
      </top>
      <bottom style="medium">
        <color rgb="FFC00000"/>
      </bottom>
      <diagonal/>
    </border>
    <border>
      <left style="dotted">
        <color rgb="FFC00000"/>
      </left>
      <right style="dotted">
        <color rgb="FFC00000"/>
      </right>
      <top style="medium">
        <color rgb="FFC00000"/>
      </top>
      <bottom style="medium">
        <color rgb="FFC00000"/>
      </bottom>
      <diagonal/>
    </border>
    <border>
      <left style="dotted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medium">
        <color rgb="FFC00000"/>
      </bottom>
      <diagonal/>
    </border>
    <border>
      <left/>
      <right style="thin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thin">
        <color rgb="FFC00000"/>
      </top>
      <bottom style="medium">
        <color rgb="FFC00000"/>
      </bottom>
      <diagonal/>
    </border>
    <border>
      <left style="double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/>
      <bottom style="dotted">
        <color rgb="FFFF0000"/>
      </bottom>
      <diagonal/>
    </border>
    <border>
      <left style="thin">
        <color rgb="FFCC3300"/>
      </left>
      <right/>
      <top style="medium">
        <color rgb="FFC00000"/>
      </top>
      <bottom style="medium">
        <color rgb="FFC00000"/>
      </bottom>
      <diagonal/>
    </border>
    <border>
      <left/>
      <right style="thin">
        <color rgb="FFCC3300"/>
      </right>
      <top style="medium">
        <color rgb="FFC00000"/>
      </top>
      <bottom style="medium">
        <color rgb="FFC00000"/>
      </bottom>
      <diagonal/>
    </border>
    <border>
      <left style="thin">
        <color rgb="FFCC3300"/>
      </left>
      <right style="thin">
        <color rgb="FFCC33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thin">
        <color rgb="FFC00000"/>
      </bottom>
      <diagonal/>
    </border>
    <border>
      <left/>
      <right/>
      <top/>
      <bottom style="dotted">
        <color rgb="FFC00000"/>
      </bottom>
      <diagonal/>
    </border>
    <border>
      <left/>
      <right/>
      <top style="thin">
        <color rgb="FFC00000"/>
      </top>
      <bottom style="medium">
        <color rgb="FFC00000"/>
      </bottom>
      <diagonal/>
    </border>
    <border>
      <left/>
      <right style="medium">
        <color rgb="FFC00000"/>
      </right>
      <top style="thin">
        <color rgb="FFC00000"/>
      </top>
      <bottom style="medium">
        <color rgb="FFC00000"/>
      </bottom>
      <diagonal/>
    </border>
    <border>
      <left/>
      <right/>
      <top style="dotted">
        <color rgb="FFC00000"/>
      </top>
      <bottom style="dotted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medium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/>
      <bottom style="medium">
        <color rgb="FFC00000"/>
      </bottom>
      <diagonal/>
    </border>
    <border>
      <left style="thin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thin">
        <color rgb="FFC00000"/>
      </right>
      <top style="medium">
        <color rgb="FFC00000"/>
      </top>
      <bottom/>
      <diagonal/>
    </border>
    <border>
      <left style="thin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/>
      <right style="medium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C33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 style="medium">
        <color rgb="FFC00000"/>
      </top>
      <bottom style="thin">
        <color rgb="FFC00000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medium">
        <color rgb="FFC00000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 style="medium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/>
      <bottom style="thin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</borders>
  <cellStyleXfs count="2">
    <xf numFmtId="0" fontId="0" fillId="0" borderId="0"/>
    <xf numFmtId="0" fontId="2" fillId="0" borderId="0"/>
  </cellStyleXfs>
  <cellXfs count="255">
    <xf numFmtId="0" fontId="0" fillId="0" borderId="0" xfId="0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5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17" fillId="0" borderId="0" xfId="0" applyFont="1"/>
    <xf numFmtId="0" fontId="6" fillId="0" borderId="0" xfId="0" applyFont="1"/>
    <xf numFmtId="0" fontId="18" fillId="0" borderId="0" xfId="0" applyFont="1" applyAlignment="1">
      <alignment horizontal="center" vertical="center"/>
    </xf>
    <xf numFmtId="0" fontId="8" fillId="0" borderId="0" xfId="0" quotePrefix="1" applyFont="1" applyAlignment="1">
      <alignment wrapText="1"/>
    </xf>
    <xf numFmtId="0" fontId="19" fillId="0" borderId="0" xfId="0" applyFont="1"/>
    <xf numFmtId="0" fontId="18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6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5" fontId="4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top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7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0" fontId="15" fillId="0" borderId="0" xfId="0" applyFont="1" applyAlignment="1">
      <alignment wrapText="1"/>
    </xf>
    <xf numFmtId="3" fontId="23" fillId="0" borderId="0" xfId="0" applyNumberFormat="1" applyFont="1" applyAlignment="1">
      <alignment vertical="center"/>
    </xf>
    <xf numFmtId="0" fontId="14" fillId="0" borderId="0" xfId="0" applyFont="1"/>
    <xf numFmtId="0" fontId="16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3" fontId="20" fillId="0" borderId="0" xfId="0" applyNumberFormat="1" applyFont="1" applyAlignment="1">
      <alignment horizontal="right" vertical="center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49" xfId="0" applyFont="1" applyFill="1" applyBorder="1" applyAlignment="1" applyProtection="1">
      <alignment vertical="center"/>
      <protection locked="0"/>
    </xf>
    <xf numFmtId="0" fontId="5" fillId="0" borderId="4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0" fontId="4" fillId="5" borderId="0" xfId="0" applyFont="1" applyFill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32" fillId="2" borderId="19" xfId="0" applyFont="1" applyFill="1" applyBorder="1" applyAlignment="1" applyProtection="1">
      <alignment horizontal="center" vertical="center" shrinkToFit="1"/>
      <protection locked="0"/>
    </xf>
    <xf numFmtId="0" fontId="32" fillId="2" borderId="27" xfId="0" applyFont="1" applyFill="1" applyBorder="1" applyAlignment="1" applyProtection="1">
      <alignment horizontal="center" vertical="center" shrinkToFit="1"/>
      <protection locked="0"/>
    </xf>
    <xf numFmtId="0" fontId="32" fillId="2" borderId="28" xfId="0" applyFont="1" applyFill="1" applyBorder="1" applyAlignment="1" applyProtection="1">
      <alignment horizontal="center" vertical="center" shrinkToFit="1"/>
      <protection locked="0"/>
    </xf>
    <xf numFmtId="49" fontId="3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32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32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33" fillId="4" borderId="57" xfId="0" applyFont="1" applyFill="1" applyBorder="1" applyAlignment="1" applyProtection="1">
      <alignment horizontal="center" vertical="center"/>
      <protection locked="0"/>
    </xf>
    <xf numFmtId="0" fontId="33" fillId="4" borderId="38" xfId="0" applyFont="1" applyFill="1" applyBorder="1" applyAlignment="1" applyProtection="1">
      <alignment horizontal="center" vertical="center"/>
      <protection locked="0"/>
    </xf>
    <xf numFmtId="0" fontId="33" fillId="4" borderId="28" xfId="0" applyFont="1" applyFill="1" applyBorder="1" applyAlignment="1" applyProtection="1">
      <alignment horizontal="center" vertical="center"/>
      <protection locked="0"/>
    </xf>
    <xf numFmtId="0" fontId="19" fillId="0" borderId="46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32" fillId="2" borderId="0" xfId="0" applyFont="1" applyFill="1" applyAlignment="1" applyProtection="1">
      <alignment horizontal="center" vertical="center"/>
      <protection locked="0"/>
    </xf>
    <xf numFmtId="3" fontId="32" fillId="2" borderId="0" xfId="0" applyNumberFormat="1" applyFont="1" applyFill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9" fillId="0" borderId="47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3" fontId="29" fillId="0" borderId="0" xfId="0" applyNumberFormat="1" applyFont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/>
    </xf>
    <xf numFmtId="3" fontId="7" fillId="0" borderId="16" xfId="0" applyNumberFormat="1" applyFont="1" applyBorder="1" applyAlignment="1">
      <alignment horizontal="right" vertical="center"/>
    </xf>
    <xf numFmtId="0" fontId="8" fillId="0" borderId="0" xfId="0" quotePrefix="1" applyFont="1" applyAlignment="1">
      <alignment horizontal="right"/>
    </xf>
    <xf numFmtId="0" fontId="8" fillId="0" borderId="0" xfId="0" applyFont="1" applyAlignment="1">
      <alignment horizontal="right"/>
    </xf>
    <xf numFmtId="3" fontId="17" fillId="0" borderId="0" xfId="0" applyNumberFormat="1" applyFont="1" applyAlignment="1">
      <alignment horizontal="right" vertical="center"/>
    </xf>
    <xf numFmtId="3" fontId="17" fillId="0" borderId="11" xfId="0" applyNumberFormat="1" applyFont="1" applyBorder="1" applyAlignment="1">
      <alignment horizontal="right" vertical="center"/>
    </xf>
    <xf numFmtId="3" fontId="7" fillId="0" borderId="4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5" fontId="4" fillId="0" borderId="17" xfId="0" applyNumberFormat="1" applyFont="1" applyBorder="1" applyAlignment="1">
      <alignment horizontal="right" vertical="center"/>
    </xf>
    <xf numFmtId="5" fontId="4" fillId="0" borderId="18" xfId="0" applyNumberFormat="1" applyFont="1" applyBorder="1" applyAlignment="1">
      <alignment horizontal="right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3" fontId="7" fillId="0" borderId="13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0" fontId="34" fillId="0" borderId="53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49" fontId="18" fillId="0" borderId="32" xfId="0" applyNumberFormat="1" applyFont="1" applyBorder="1" applyAlignment="1">
      <alignment horizontal="center" vertical="center"/>
    </xf>
    <xf numFmtId="49" fontId="18" fillId="0" borderId="33" xfId="0" applyNumberFormat="1" applyFont="1" applyBorder="1" applyAlignment="1">
      <alignment horizontal="center" vertical="center"/>
    </xf>
    <xf numFmtId="49" fontId="18" fillId="0" borderId="34" xfId="0" applyNumberFormat="1" applyFont="1" applyBorder="1" applyAlignment="1">
      <alignment horizontal="center" vertical="center"/>
    </xf>
    <xf numFmtId="3" fontId="7" fillId="0" borderId="35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0" borderId="37" xfId="0" applyNumberFormat="1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29" fillId="2" borderId="29" xfId="0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49" fontId="9" fillId="2" borderId="26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9" fontId="28" fillId="4" borderId="22" xfId="0" applyNumberFormat="1" applyFont="1" applyFill="1" applyBorder="1" applyAlignment="1" applyProtection="1">
      <alignment horizontal="left" vertical="center" wrapText="1"/>
      <protection locked="0"/>
    </xf>
    <xf numFmtId="49" fontId="28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28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>
      <alignment horizontal="center" vertical="center"/>
    </xf>
    <xf numFmtId="3" fontId="28" fillId="0" borderId="24" xfId="0" applyNumberFormat="1" applyFont="1" applyBorder="1" applyAlignment="1">
      <alignment horizontal="center" vertical="center"/>
    </xf>
    <xf numFmtId="3" fontId="29" fillId="0" borderId="24" xfId="0" applyNumberFormat="1" applyFont="1" applyBorder="1" applyAlignment="1">
      <alignment vertical="center"/>
    </xf>
    <xf numFmtId="3" fontId="29" fillId="0" borderId="17" xfId="0" applyNumberFormat="1" applyFont="1" applyBorder="1" applyAlignment="1">
      <alignment vertical="center"/>
    </xf>
    <xf numFmtId="3" fontId="7" fillId="0" borderId="20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30" fillId="0" borderId="0" xfId="0" applyFont="1" applyAlignment="1">
      <alignment horizontal="center"/>
    </xf>
    <xf numFmtId="49" fontId="29" fillId="2" borderId="26" xfId="0" applyNumberFormat="1" applyFont="1" applyFill="1" applyBorder="1" applyAlignment="1" applyProtection="1">
      <alignment horizontal="left"/>
      <protection locked="0"/>
    </xf>
    <xf numFmtId="49" fontId="29" fillId="2" borderId="0" xfId="0" applyNumberFormat="1" applyFont="1" applyFill="1" applyAlignment="1" applyProtection="1">
      <alignment horizontal="left"/>
      <protection locked="0"/>
    </xf>
    <xf numFmtId="0" fontId="10" fillId="0" borderId="11" xfId="0" applyFont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/>
      <protection locked="0"/>
    </xf>
    <xf numFmtId="49" fontId="4" fillId="2" borderId="18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right" vertical="center" wrapText="1"/>
    </xf>
    <xf numFmtId="0" fontId="26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18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7" fillId="2" borderId="0" xfId="0" applyNumberFormat="1" applyFont="1" applyFill="1" applyAlignment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27" fillId="2" borderId="21" xfId="0" applyNumberFormat="1" applyFont="1" applyFill="1" applyBorder="1" applyAlignment="1" applyProtection="1">
      <alignment horizontal="left"/>
      <protection locked="0"/>
    </xf>
    <xf numFmtId="49" fontId="27" fillId="2" borderId="0" xfId="0" applyNumberFormat="1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0" fontId="18" fillId="0" borderId="0" xfId="0" quotePrefix="1" applyFont="1" applyAlignment="1">
      <alignment horizontal="right" wrapText="1"/>
    </xf>
    <xf numFmtId="0" fontId="19" fillId="0" borderId="53" xfId="0" applyFont="1" applyBorder="1" applyAlignment="1">
      <alignment horizontal="center" vertical="center" shrinkToFit="1"/>
    </xf>
    <xf numFmtId="0" fontId="19" fillId="0" borderId="39" xfId="0" applyFont="1" applyBorder="1" applyAlignment="1">
      <alignment horizontal="center" vertical="center" shrinkToFit="1"/>
    </xf>
    <xf numFmtId="0" fontId="33" fillId="0" borderId="57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 shrinkToFit="1"/>
    </xf>
    <xf numFmtId="0" fontId="19" fillId="0" borderId="56" xfId="0" applyFont="1" applyBorder="1" applyAlignment="1">
      <alignment horizontal="center" vertical="center" shrinkToFit="1"/>
    </xf>
    <xf numFmtId="0" fontId="32" fillId="0" borderId="19" xfId="0" applyFont="1" applyBorder="1" applyAlignment="1">
      <alignment horizontal="center" vertical="center" shrinkToFit="1"/>
    </xf>
    <xf numFmtId="0" fontId="32" fillId="0" borderId="27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27" fillId="0" borderId="21" xfId="0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9" fillId="0" borderId="26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28" fillId="0" borderId="22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3" fontId="32" fillId="0" borderId="0" xfId="0" applyNumberFormat="1" applyFont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33" fillId="0" borderId="54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29" fillId="0" borderId="29" xfId="0" applyFont="1" applyBorder="1" applyAlignment="1">
      <alignment horizontal="left" vertical="center"/>
    </xf>
    <xf numFmtId="0" fontId="9" fillId="0" borderId="26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3" fontId="7" fillId="0" borderId="44" xfId="0" applyNumberFormat="1" applyFont="1" applyBorder="1" applyAlignment="1">
      <alignment horizontal="right" vertical="center" shrinkToFit="1"/>
    </xf>
    <xf numFmtId="3" fontId="7" fillId="0" borderId="17" xfId="0" applyNumberFormat="1" applyFont="1" applyBorder="1" applyAlignment="1">
      <alignment horizontal="right" vertical="center" shrinkToFit="1"/>
    </xf>
    <xf numFmtId="3" fontId="7" fillId="0" borderId="30" xfId="0" applyNumberFormat="1" applyFont="1" applyBorder="1" applyAlignment="1">
      <alignment horizontal="right" vertical="center" shrinkToFit="1"/>
    </xf>
    <xf numFmtId="3" fontId="7" fillId="0" borderId="18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vertical="center"/>
    </xf>
    <xf numFmtId="0" fontId="31" fillId="0" borderId="4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CE4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92391</xdr:colOff>
      <xdr:row>3</xdr:row>
      <xdr:rowOff>75035</xdr:rowOff>
    </xdr:from>
    <xdr:to>
      <xdr:col>31</xdr:col>
      <xdr:colOff>136211</xdr:colOff>
      <xdr:row>4</xdr:row>
      <xdr:rowOff>173355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8E0049A-F704-46A4-A08C-2A96C4872167}"/>
            </a:ext>
          </a:extLst>
        </xdr:cNvPr>
        <xdr:cNvSpPr/>
      </xdr:nvSpPr>
      <xdr:spPr>
        <a:xfrm>
          <a:off x="4473891" y="770360"/>
          <a:ext cx="1072520" cy="345970"/>
        </a:xfrm>
        <a:prstGeom prst="roundRect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請求者控</a:t>
          </a:r>
          <a:endParaRPr kumimoji="1" lang="ja-JP" altLang="en-US" sz="1100">
            <a:solidFill>
              <a:srgbClr val="CC3300"/>
            </a:solidFill>
          </a:endParaRPr>
        </a:p>
      </xdr:txBody>
    </xdr:sp>
    <xdr:clientData/>
  </xdr:twoCellAnchor>
  <xdr:twoCellAnchor>
    <xdr:from>
      <xdr:col>34</xdr:col>
      <xdr:colOff>114300</xdr:colOff>
      <xdr:row>15</xdr:row>
      <xdr:rowOff>228600</xdr:rowOff>
    </xdr:from>
    <xdr:to>
      <xdr:col>54</xdr:col>
      <xdr:colOff>152400</xdr:colOff>
      <xdr:row>22</xdr:row>
      <xdr:rowOff>114300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09F45EB-9085-46C3-9B04-4043A5238F6E}"/>
            </a:ext>
          </a:extLst>
        </xdr:cNvPr>
        <xdr:cNvSpPr/>
      </xdr:nvSpPr>
      <xdr:spPr>
        <a:xfrm>
          <a:off x="6038850" y="4305300"/>
          <a:ext cx="3819525" cy="1762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en-US" altLang="ja-JP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1.</a:t>
          </a:r>
          <a:r>
            <a:rPr kumimoji="1" lang="ja-JP" altLang="en-US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請求書は</a:t>
          </a:r>
          <a:r>
            <a:rPr kumimoji="1" lang="en-US" altLang="ja-JP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部作成し「正」「副」「作業所控」の</a:t>
          </a:r>
        </a:p>
        <a:p>
          <a:pPr algn="l">
            <a:lnSpc>
              <a:spcPts val="1300"/>
            </a:lnSpc>
          </a:pPr>
          <a:r>
            <a:rPr kumimoji="1" lang="ja-JP" altLang="en-US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部を提出してください。</a:t>
          </a:r>
        </a:p>
        <a:p>
          <a:pPr algn="l">
            <a:lnSpc>
              <a:spcPts val="1300"/>
            </a:lnSpc>
          </a:pPr>
          <a:r>
            <a:rPr kumimoji="1" lang="en-US" altLang="ja-JP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2.</a:t>
          </a:r>
          <a:r>
            <a:rPr kumimoji="1" lang="ja-JP" altLang="en-US" sz="1150" b="1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印刷はカラーでお願いします。</a:t>
          </a:r>
        </a:p>
        <a:p>
          <a:pPr algn="l">
            <a:lnSpc>
              <a:spcPts val="1300"/>
            </a:lnSpc>
          </a:pPr>
          <a:r>
            <a:rPr kumimoji="1" lang="en-US" altLang="ja-JP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3.</a:t>
          </a:r>
          <a:r>
            <a:rPr kumimoji="1" lang="ja-JP" altLang="en-US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押印はすべて竹中土木への届出印を使用し、</a:t>
          </a:r>
          <a:r>
            <a:rPr kumimoji="1" lang="ja-JP" altLang="en-US" sz="1150" b="1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請求</a:t>
          </a:r>
        </a:p>
        <a:p>
          <a:pPr algn="l">
            <a:lnSpc>
              <a:spcPts val="1300"/>
            </a:lnSpc>
          </a:pPr>
          <a:r>
            <a:rPr kumimoji="1" lang="ja-JP" altLang="en-US" sz="1150" b="1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者控以外全てに押印してください。</a:t>
          </a:r>
        </a:p>
        <a:p>
          <a:pPr algn="l">
            <a:lnSpc>
              <a:spcPts val="1300"/>
            </a:lnSpc>
          </a:pPr>
          <a:r>
            <a:rPr kumimoji="1" lang="ja-JP" altLang="en-US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押印のないものは受理出来ません。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</xdr:colOff>
      <xdr:row>3</xdr:row>
      <xdr:rowOff>37147</xdr:rowOff>
    </xdr:from>
    <xdr:to>
      <xdr:col>29</xdr:col>
      <xdr:colOff>157428</xdr:colOff>
      <xdr:row>4</xdr:row>
      <xdr:rowOff>219011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03CBE46-6A59-47B3-89BC-5EF07487E7F3}"/>
            </a:ext>
          </a:extLst>
        </xdr:cNvPr>
        <xdr:cNvSpPr/>
      </xdr:nvSpPr>
      <xdr:spPr>
        <a:xfrm>
          <a:off x="14678025" y="738187"/>
          <a:ext cx="452596" cy="414311"/>
        </a:xfrm>
        <a:prstGeom prst="ellipse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正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</xdr:colOff>
      <xdr:row>3</xdr:row>
      <xdr:rowOff>37147</xdr:rowOff>
    </xdr:from>
    <xdr:to>
      <xdr:col>29</xdr:col>
      <xdr:colOff>150594</xdr:colOff>
      <xdr:row>4</xdr:row>
      <xdr:rowOff>219011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35675FE-7D1E-4089-9DB6-E0BB5938D8FF}"/>
            </a:ext>
          </a:extLst>
        </xdr:cNvPr>
        <xdr:cNvSpPr/>
      </xdr:nvSpPr>
      <xdr:spPr>
        <a:xfrm>
          <a:off x="24555450" y="738187"/>
          <a:ext cx="455394" cy="414311"/>
        </a:xfrm>
        <a:prstGeom prst="ellipse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副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87630</xdr:colOff>
      <xdr:row>3</xdr:row>
      <xdr:rowOff>72390</xdr:rowOff>
    </xdr:from>
    <xdr:to>
      <xdr:col>31</xdr:col>
      <xdr:colOff>129545</xdr:colOff>
      <xdr:row>4</xdr:row>
      <xdr:rowOff>174520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D59F3DB1-56E2-4F39-800E-CDB606E3283E}"/>
            </a:ext>
          </a:extLst>
        </xdr:cNvPr>
        <xdr:cNvSpPr/>
      </xdr:nvSpPr>
      <xdr:spPr>
        <a:xfrm>
          <a:off x="4469130" y="767715"/>
          <a:ext cx="1070615" cy="349780"/>
        </a:xfrm>
        <a:prstGeom prst="roundRect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作業所控</a:t>
          </a:r>
          <a:endParaRPr kumimoji="1" lang="ja-JP" altLang="en-US" sz="1100">
            <a:solidFill>
              <a:srgbClr val="CC33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kenakacloud-my.sharepoint.com/Users/8800286/AppData/Local/Microsoft/Windows/INetCache/IE/LKA6HJG8/&#9633;&#21407;&#20385;&#31649;&#29702;(&#20316;&#26989;&#25152;&#20316;&#25104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表"/>
      <sheetName val="取極工事費振替通知書(原紙)【115】"/>
      <sheetName val="取極工事費振替通知書(雛形)【115】"/>
      <sheetName val="施主請求書・受入金振替通知書(原紙)【185】"/>
      <sheetName val="施主請求書・受入金振替通知書(サンプル)【185】"/>
      <sheetName val="協力会社見積依頼書【216】"/>
      <sheetName val="見積数量内訳書【216】"/>
      <sheetName val="未取極内訳書【27】"/>
      <sheetName val="資材受払簿【82】"/>
      <sheetName val="就労人員【28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A7" t="str">
            <v>共、工-28(電) A4横 99.5               保存年限10年</v>
          </cell>
        </row>
        <row r="8">
          <cell r="A8" t="str">
            <v xml:space="preserve">  No.</v>
          </cell>
          <cell r="J8" t="str">
            <v>就　労　人　員　調　書</v>
          </cell>
        </row>
        <row r="9">
          <cell r="AE9" t="str">
            <v>作  業  所</v>
          </cell>
        </row>
        <row r="10">
          <cell r="J10" t="str">
            <v>年      月      日 ～       年      月      日</v>
          </cell>
        </row>
        <row r="12">
          <cell r="A12" t="str">
            <v>作 業 内 容</v>
          </cell>
          <cell r="B12">
            <v>21</v>
          </cell>
          <cell r="C12">
            <v>22</v>
          </cell>
          <cell r="D12">
            <v>23</v>
          </cell>
          <cell r="E12">
            <v>24</v>
          </cell>
          <cell r="F12">
            <v>25</v>
          </cell>
          <cell r="G12">
            <v>26</v>
          </cell>
          <cell r="H12">
            <v>27</v>
          </cell>
          <cell r="I12">
            <v>28</v>
          </cell>
          <cell r="J12">
            <v>29</v>
          </cell>
          <cell r="K12">
            <v>30</v>
          </cell>
          <cell r="L12">
            <v>31</v>
          </cell>
          <cell r="M12">
            <v>1</v>
          </cell>
          <cell r="N12">
            <v>2</v>
          </cell>
          <cell r="O12">
            <v>3</v>
          </cell>
          <cell r="P12">
            <v>4</v>
          </cell>
          <cell r="Q12">
            <v>5</v>
          </cell>
          <cell r="R12">
            <v>6</v>
          </cell>
          <cell r="S12">
            <v>7</v>
          </cell>
          <cell r="T12">
            <v>8</v>
          </cell>
          <cell r="U12">
            <v>9</v>
          </cell>
          <cell r="V12">
            <v>10</v>
          </cell>
          <cell r="W12">
            <v>11</v>
          </cell>
          <cell r="X12">
            <v>12</v>
          </cell>
          <cell r="Y12">
            <v>13</v>
          </cell>
          <cell r="Z12">
            <v>14</v>
          </cell>
          <cell r="AA12">
            <v>15</v>
          </cell>
          <cell r="AB12">
            <v>16</v>
          </cell>
          <cell r="AC12">
            <v>17</v>
          </cell>
          <cell r="AD12">
            <v>18</v>
          </cell>
          <cell r="AE12">
            <v>19</v>
          </cell>
          <cell r="AF12">
            <v>20</v>
          </cell>
          <cell r="AG12" t="str">
            <v>計</v>
          </cell>
        </row>
        <row r="28">
          <cell r="A28" t="str">
            <v>職    種</v>
          </cell>
          <cell r="B28" t="str">
            <v>工数合計</v>
          </cell>
          <cell r="E28" t="str">
            <v>単　 価</v>
          </cell>
          <cell r="H28" t="str">
            <v>金 　額</v>
          </cell>
          <cell r="L28" t="str">
            <v>職      種</v>
          </cell>
          <cell r="R28" t="str">
            <v>工数合計</v>
          </cell>
          <cell r="U28" t="str">
            <v>単 　価</v>
          </cell>
          <cell r="X28" t="str">
            <v>金 　額</v>
          </cell>
        </row>
        <row r="32">
          <cell r="H32" t="str">
            <v xml:space="preserve">  協力会社名</v>
          </cell>
          <cell r="W32" t="str">
            <v>工事略称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C37"/>
  <sheetViews>
    <sheetView showGridLines="0" tabSelected="1" zoomScaleNormal="100" zoomScaleSheetLayoutView="80" workbookViewId="0">
      <selection activeCell="E7" sqref="E7:Z7"/>
    </sheetView>
  </sheetViews>
  <sheetFormatPr defaultColWidth="3.5" defaultRowHeight="14.4" x14ac:dyDescent="0.45"/>
  <cols>
    <col min="1" max="1" width="2.19921875" style="4" customWidth="1"/>
    <col min="2" max="3" width="2.59765625" style="4" customWidth="1"/>
    <col min="4" max="21" width="2.19921875" style="4" customWidth="1"/>
    <col min="22" max="23" width="2.5" style="4" customWidth="1"/>
    <col min="24" max="41" width="2.19921875" style="4" customWidth="1"/>
    <col min="42" max="43" width="2.5" style="4" customWidth="1"/>
    <col min="44" max="54" width="2.59765625" style="4" customWidth="1"/>
    <col min="55" max="55" width="2.19921875" style="4" customWidth="1"/>
    <col min="56" max="16384" width="3.5" style="4"/>
  </cols>
  <sheetData>
    <row r="1" spans="1:54" s="10" customFormat="1" ht="9.6" x14ac:dyDescent="0.45">
      <c r="A1" s="11" t="s">
        <v>85</v>
      </c>
    </row>
    <row r="2" spans="1:54" ht="22.2" customHeight="1" thickBot="1" x14ac:dyDescent="0.5">
      <c r="O2" s="165" t="s">
        <v>2</v>
      </c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2"/>
      <c r="AS2" s="166">
        <v>2024</v>
      </c>
      <c r="AT2" s="166"/>
      <c r="AU2" s="166"/>
      <c r="AV2" s="20" t="s">
        <v>8</v>
      </c>
      <c r="AW2" s="166">
        <v>3</v>
      </c>
      <c r="AX2" s="166"/>
      <c r="AY2" s="20" t="s">
        <v>9</v>
      </c>
      <c r="AZ2" s="166">
        <v>20</v>
      </c>
      <c r="BA2" s="166"/>
      <c r="BB2" s="20" t="s">
        <v>10</v>
      </c>
    </row>
    <row r="3" spans="1:54" ht="22.2" customHeight="1" thickBot="1" x14ac:dyDescent="0.5">
      <c r="W3" s="13"/>
      <c r="X3" s="163" t="s">
        <v>60</v>
      </c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4" t="s">
        <v>20</v>
      </c>
      <c r="AJ3" s="164"/>
      <c r="AK3" s="164"/>
      <c r="AL3" s="164"/>
      <c r="AM3" s="164"/>
      <c r="AN3" s="164"/>
      <c r="AO3" s="14" t="s">
        <v>19</v>
      </c>
      <c r="AP3" s="1">
        <v>1</v>
      </c>
      <c r="AQ3" s="1">
        <v>2</v>
      </c>
      <c r="AR3" s="1">
        <v>3</v>
      </c>
      <c r="AS3" s="1">
        <v>4</v>
      </c>
      <c r="AT3" s="1">
        <v>5</v>
      </c>
      <c r="AU3" s="1">
        <v>6</v>
      </c>
      <c r="AV3" s="1">
        <v>7</v>
      </c>
      <c r="AW3" s="1">
        <v>8</v>
      </c>
      <c r="AX3" s="1">
        <v>9</v>
      </c>
      <c r="AY3" s="1">
        <v>0</v>
      </c>
      <c r="AZ3" s="1">
        <v>1</v>
      </c>
      <c r="BA3" s="1">
        <v>2</v>
      </c>
      <c r="BB3" s="2">
        <v>3</v>
      </c>
    </row>
    <row r="4" spans="1:54" ht="19.95" customHeight="1" x14ac:dyDescent="0.45">
      <c r="A4" s="17"/>
      <c r="B4" s="18" t="s">
        <v>47</v>
      </c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71" t="s">
        <v>4</v>
      </c>
      <c r="AJ4" s="171"/>
      <c r="AK4" s="171"/>
      <c r="AL4" s="172" t="s">
        <v>64</v>
      </c>
      <c r="AM4" s="172"/>
      <c r="AN4" s="172"/>
      <c r="AO4" s="20" t="s">
        <v>11</v>
      </c>
      <c r="AP4" s="172" t="s">
        <v>65</v>
      </c>
      <c r="AQ4" s="172"/>
      <c r="AR4" s="172"/>
    </row>
    <row r="5" spans="1:54" ht="19.95" customHeight="1" x14ac:dyDescent="0.45"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69" t="s">
        <v>25</v>
      </c>
      <c r="AJ5" s="169"/>
      <c r="AK5" s="169"/>
      <c r="AL5" s="175" t="s">
        <v>77</v>
      </c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</row>
    <row r="6" spans="1:54" ht="16.2" customHeight="1" x14ac:dyDescent="0.2">
      <c r="C6" s="21" t="s">
        <v>45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X6" s="25"/>
      <c r="Y6" s="25"/>
      <c r="Z6" s="25"/>
      <c r="AA6" s="25"/>
      <c r="AB6" s="25"/>
      <c r="AC6" s="25"/>
      <c r="AD6" s="25"/>
      <c r="AE6" s="25"/>
      <c r="AF6" s="25"/>
      <c r="AI6" s="23"/>
      <c r="AJ6" s="23"/>
      <c r="AK6" s="20"/>
      <c r="AL6" s="167" t="s">
        <v>69</v>
      </c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</row>
    <row r="7" spans="1:54" ht="19.95" customHeight="1" x14ac:dyDescent="0.2">
      <c r="B7" s="24" t="s">
        <v>3</v>
      </c>
      <c r="C7" s="25"/>
      <c r="D7" s="25"/>
      <c r="E7" s="173" t="s">
        <v>74</v>
      </c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I7" s="169" t="s">
        <v>5</v>
      </c>
      <c r="AJ7" s="169"/>
      <c r="AK7" s="169"/>
      <c r="AL7" s="174" t="s">
        <v>78</v>
      </c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</row>
    <row r="8" spans="1:54" ht="19.95" customHeight="1" thickBot="1" x14ac:dyDescent="0.2">
      <c r="B8" s="9"/>
      <c r="C8" s="9"/>
      <c r="D8" s="9"/>
      <c r="AB8" s="176" t="s">
        <v>6</v>
      </c>
      <c r="AC8" s="176"/>
      <c r="AD8" s="176"/>
      <c r="AE8" s="176"/>
      <c r="AF8" s="176"/>
      <c r="AI8" s="20"/>
      <c r="AJ8" s="23"/>
      <c r="AK8" s="23"/>
      <c r="AL8" s="167" t="s">
        <v>79</v>
      </c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BA8" s="20" t="s">
        <v>7</v>
      </c>
    </row>
    <row r="9" spans="1:54" ht="16.2" customHeight="1" thickBot="1" x14ac:dyDescent="0.2">
      <c r="B9" s="129" t="s">
        <v>16</v>
      </c>
      <c r="C9" s="130"/>
      <c r="D9" s="140" t="s">
        <v>1</v>
      </c>
      <c r="E9" s="130"/>
      <c r="F9" s="130"/>
      <c r="G9" s="130"/>
      <c r="H9" s="130"/>
      <c r="I9" s="130"/>
      <c r="J9" s="130"/>
      <c r="K9" s="130"/>
      <c r="L9" s="130"/>
      <c r="M9" s="141"/>
      <c r="N9" s="140" t="s">
        <v>17</v>
      </c>
      <c r="O9" s="141"/>
      <c r="P9" s="142" t="s">
        <v>21</v>
      </c>
      <c r="Q9" s="142"/>
      <c r="R9" s="142" t="s">
        <v>30</v>
      </c>
      <c r="S9" s="142"/>
      <c r="T9" s="142"/>
      <c r="U9" s="142"/>
      <c r="V9" s="130" t="s">
        <v>31</v>
      </c>
      <c r="W9" s="130"/>
      <c r="X9" s="130"/>
      <c r="Y9" s="130"/>
      <c r="Z9" s="130"/>
      <c r="AA9" s="168" t="s">
        <v>23</v>
      </c>
      <c r="AB9" s="130"/>
      <c r="AC9" s="130"/>
      <c r="AD9" s="130"/>
      <c r="AE9" s="130"/>
      <c r="AF9" s="133"/>
      <c r="AG9" s="26"/>
      <c r="AH9" s="27"/>
      <c r="AI9" s="169" t="s">
        <v>26</v>
      </c>
      <c r="AJ9" s="169"/>
      <c r="AK9" s="169"/>
      <c r="AL9" s="170" t="s">
        <v>66</v>
      </c>
      <c r="AM9" s="170"/>
      <c r="AN9" s="170"/>
      <c r="AO9" s="170"/>
      <c r="AP9" s="170"/>
      <c r="AQ9" s="170"/>
      <c r="AR9" s="170"/>
      <c r="AS9" s="169" t="s">
        <v>27</v>
      </c>
      <c r="AT9" s="169"/>
      <c r="AU9" s="169"/>
      <c r="AV9" s="167" t="s">
        <v>67</v>
      </c>
      <c r="AW9" s="167"/>
      <c r="AX9" s="167"/>
      <c r="AY9" s="167"/>
      <c r="AZ9" s="167"/>
      <c r="BA9" s="167"/>
      <c r="BB9" s="167"/>
    </row>
    <row r="10" spans="1:54" ht="23.1" customHeight="1" thickBot="1" x14ac:dyDescent="0.25">
      <c r="B10" s="64">
        <v>3</v>
      </c>
      <c r="C10" s="65">
        <v>20</v>
      </c>
      <c r="D10" s="146" t="s">
        <v>84</v>
      </c>
      <c r="E10" s="147"/>
      <c r="F10" s="147"/>
      <c r="G10" s="147"/>
      <c r="H10" s="147"/>
      <c r="I10" s="147"/>
      <c r="J10" s="147"/>
      <c r="K10" s="147"/>
      <c r="L10" s="147"/>
      <c r="M10" s="148"/>
      <c r="N10" s="149" t="s">
        <v>49</v>
      </c>
      <c r="O10" s="149"/>
      <c r="P10" s="150" t="s">
        <v>48</v>
      </c>
      <c r="Q10" s="150"/>
      <c r="R10" s="151">
        <f>AB18</f>
        <v>19</v>
      </c>
      <c r="S10" s="151"/>
      <c r="T10" s="151"/>
      <c r="U10" s="151"/>
      <c r="V10" s="152">
        <f>IF(D10="マイスター報奨金",2000,IF(D10="シニアマイスター報奨金",3000,""))</f>
        <v>2000</v>
      </c>
      <c r="W10" s="152"/>
      <c r="X10" s="152"/>
      <c r="Y10" s="152"/>
      <c r="Z10" s="152"/>
      <c r="AA10" s="153">
        <f>IFERROR(R10*V10,"")</f>
        <v>38000</v>
      </c>
      <c r="AB10" s="154"/>
      <c r="AC10" s="154"/>
      <c r="AD10" s="154"/>
      <c r="AE10" s="154"/>
      <c r="AF10" s="155"/>
      <c r="AG10" s="61"/>
      <c r="AI10" s="156" t="s">
        <v>38</v>
      </c>
      <c r="AJ10" s="156"/>
      <c r="AK10" s="156"/>
      <c r="AL10" s="157" t="s">
        <v>70</v>
      </c>
      <c r="AM10" s="158"/>
      <c r="AN10" s="158"/>
      <c r="AO10" s="157"/>
      <c r="AP10" s="157"/>
      <c r="AQ10" s="157"/>
      <c r="AR10" s="157"/>
      <c r="AS10" s="28" t="s">
        <v>43</v>
      </c>
      <c r="AT10" s="25"/>
      <c r="AU10" s="157" t="s">
        <v>71</v>
      </c>
      <c r="AV10" s="157"/>
      <c r="AW10" s="157"/>
      <c r="AX10" s="157"/>
      <c r="AY10" s="157"/>
      <c r="AZ10" s="157"/>
      <c r="BA10" s="28" t="s">
        <v>44</v>
      </c>
      <c r="BB10" s="25"/>
    </row>
    <row r="11" spans="1:54" ht="23.1" customHeight="1" thickBot="1" x14ac:dyDescent="0.2">
      <c r="B11" s="8"/>
      <c r="C11" s="8"/>
      <c r="N11" s="5"/>
      <c r="O11" s="5"/>
      <c r="P11" s="33"/>
      <c r="Q11" s="33"/>
      <c r="R11" s="33"/>
      <c r="S11" s="33"/>
      <c r="T11" s="33"/>
      <c r="U11" s="33"/>
      <c r="V11" s="107" t="s">
        <v>22</v>
      </c>
      <c r="W11" s="107"/>
      <c r="X11" s="107"/>
      <c r="Y11" s="107"/>
      <c r="Z11" s="108"/>
      <c r="AA11" s="102">
        <f>SUM(AA10:AF10)</f>
        <v>38000</v>
      </c>
      <c r="AB11" s="103"/>
      <c r="AC11" s="103"/>
      <c r="AD11" s="103"/>
      <c r="AE11" s="103"/>
      <c r="AF11" s="104"/>
      <c r="AG11" s="61"/>
      <c r="AI11" s="144" t="s">
        <v>39</v>
      </c>
      <c r="AJ11" s="145"/>
      <c r="AK11" s="145"/>
      <c r="AL11" s="145"/>
      <c r="AM11" s="114">
        <v>1</v>
      </c>
      <c r="AN11" s="115"/>
      <c r="AO11" s="11"/>
      <c r="AP11" s="11"/>
      <c r="AQ11" s="139" t="s">
        <v>42</v>
      </c>
      <c r="AR11" s="139"/>
      <c r="AS11" s="143" t="s">
        <v>72</v>
      </c>
      <c r="AT11" s="143"/>
      <c r="AU11" s="143"/>
      <c r="AV11" s="143"/>
      <c r="AW11" s="143"/>
      <c r="AX11" s="143"/>
      <c r="AY11" s="143"/>
      <c r="AZ11" s="143"/>
      <c r="BA11" s="143"/>
      <c r="BB11" s="143"/>
    </row>
    <row r="12" spans="1:54" ht="23.1" customHeight="1" thickBot="1" x14ac:dyDescent="0.5">
      <c r="B12" s="71" t="s">
        <v>51</v>
      </c>
      <c r="C12" s="71"/>
      <c r="D12" s="71" t="s">
        <v>52</v>
      </c>
      <c r="E12" s="71"/>
      <c r="F12" s="90">
        <v>2024</v>
      </c>
      <c r="G12" s="90"/>
      <c r="H12" s="90"/>
      <c r="I12" s="71" t="s">
        <v>53</v>
      </c>
      <c r="J12" s="90">
        <v>3</v>
      </c>
      <c r="K12" s="90"/>
      <c r="L12" s="92" t="s">
        <v>56</v>
      </c>
      <c r="M12" s="92"/>
      <c r="N12" s="72" t="s">
        <v>57</v>
      </c>
      <c r="O12" s="90">
        <v>2</v>
      </c>
      <c r="P12" s="90"/>
      <c r="Q12" s="73" t="s">
        <v>58</v>
      </c>
      <c r="R12" s="91">
        <v>21</v>
      </c>
      <c r="S12" s="91"/>
      <c r="T12" s="73" t="s">
        <v>48</v>
      </c>
      <c r="U12" s="73" t="s">
        <v>55</v>
      </c>
      <c r="V12" s="90">
        <v>3</v>
      </c>
      <c r="W12" s="90"/>
      <c r="X12" s="73" t="s">
        <v>58</v>
      </c>
      <c r="Y12" s="91">
        <v>20</v>
      </c>
      <c r="Z12" s="91"/>
      <c r="AA12" s="73" t="s">
        <v>48</v>
      </c>
      <c r="AB12" s="74" t="s">
        <v>59</v>
      </c>
      <c r="AC12" s="74"/>
      <c r="AD12" s="74"/>
      <c r="AE12" s="74"/>
      <c r="AF12" s="74"/>
      <c r="AG12" s="63"/>
      <c r="AI12" s="135" t="s">
        <v>40</v>
      </c>
      <c r="AJ12" s="135"/>
      <c r="AK12" s="159"/>
      <c r="AL12" s="160" t="s">
        <v>68</v>
      </c>
      <c r="AM12" s="161"/>
      <c r="AN12" s="161"/>
      <c r="AO12" s="161"/>
      <c r="AP12" s="162"/>
      <c r="AQ12" s="134" t="s">
        <v>41</v>
      </c>
      <c r="AR12" s="135"/>
      <c r="AS12" s="136" t="s">
        <v>73</v>
      </c>
      <c r="AT12" s="136"/>
      <c r="AU12" s="136"/>
      <c r="AV12" s="136"/>
      <c r="AW12" s="136"/>
      <c r="AX12" s="136"/>
      <c r="AY12" s="136"/>
      <c r="AZ12" s="136"/>
      <c r="BA12" s="136"/>
      <c r="BB12" s="136"/>
    </row>
    <row r="13" spans="1:54" ht="23.1" customHeight="1" thickBot="1" x14ac:dyDescent="0.5">
      <c r="B13" s="94" t="s">
        <v>10</v>
      </c>
      <c r="C13" s="95"/>
      <c r="D13" s="96"/>
      <c r="E13" s="88">
        <v>21</v>
      </c>
      <c r="F13" s="93"/>
      <c r="G13" s="88">
        <v>22</v>
      </c>
      <c r="H13" s="93"/>
      <c r="I13" s="88">
        <v>23</v>
      </c>
      <c r="J13" s="93"/>
      <c r="K13" s="88">
        <v>24</v>
      </c>
      <c r="L13" s="93"/>
      <c r="M13" s="88">
        <v>25</v>
      </c>
      <c r="N13" s="93"/>
      <c r="O13" s="88">
        <v>26</v>
      </c>
      <c r="P13" s="93"/>
      <c r="Q13" s="88">
        <v>27</v>
      </c>
      <c r="R13" s="93"/>
      <c r="S13" s="88">
        <v>28</v>
      </c>
      <c r="T13" s="93"/>
      <c r="U13" s="88">
        <v>29</v>
      </c>
      <c r="V13" s="93"/>
      <c r="W13" s="88">
        <v>30</v>
      </c>
      <c r="X13" s="93"/>
      <c r="Y13" s="88">
        <v>31</v>
      </c>
      <c r="Z13" s="89"/>
      <c r="AA13" s="71"/>
      <c r="AB13" s="76" t="s">
        <v>61</v>
      </c>
      <c r="AC13" s="77"/>
      <c r="AD13" s="77"/>
      <c r="AE13" s="77"/>
      <c r="AF13" s="78"/>
      <c r="AG13" s="61"/>
      <c r="AI13" s="29"/>
      <c r="AJ13" s="29"/>
      <c r="AK13" s="29"/>
      <c r="AL13" s="29"/>
      <c r="AM13" s="29"/>
      <c r="AN13" s="29"/>
      <c r="AO13" s="29"/>
      <c r="AP13" s="137" t="s">
        <v>35</v>
      </c>
      <c r="AQ13" s="137"/>
      <c r="AR13" s="138"/>
      <c r="AS13" s="3">
        <v>3</v>
      </c>
      <c r="AT13" s="1">
        <v>0</v>
      </c>
      <c r="AU13" s="1">
        <v>1</v>
      </c>
      <c r="AV13" s="1">
        <v>1</v>
      </c>
      <c r="AW13" s="1">
        <v>1</v>
      </c>
      <c r="AX13" s="1">
        <v>2</v>
      </c>
      <c r="AY13" s="1">
        <v>3</v>
      </c>
      <c r="AZ13" s="1">
        <v>4</v>
      </c>
      <c r="BA13" s="1">
        <v>5</v>
      </c>
      <c r="BB13" s="2">
        <v>6</v>
      </c>
    </row>
    <row r="14" spans="1:54" ht="23.1" customHeight="1" thickBot="1" x14ac:dyDescent="0.5">
      <c r="B14" s="97" t="s">
        <v>54</v>
      </c>
      <c r="C14" s="98"/>
      <c r="D14" s="99"/>
      <c r="E14" s="85" t="s">
        <v>76</v>
      </c>
      <c r="F14" s="86"/>
      <c r="G14" s="85" t="s">
        <v>76</v>
      </c>
      <c r="H14" s="86"/>
      <c r="I14" s="85"/>
      <c r="J14" s="86"/>
      <c r="K14" s="85"/>
      <c r="L14" s="86"/>
      <c r="M14" s="85"/>
      <c r="N14" s="86"/>
      <c r="O14" s="85" t="s">
        <v>76</v>
      </c>
      <c r="P14" s="86"/>
      <c r="Q14" s="85" t="s">
        <v>76</v>
      </c>
      <c r="R14" s="86"/>
      <c r="S14" s="85" t="s">
        <v>76</v>
      </c>
      <c r="T14" s="86"/>
      <c r="U14" s="85" t="s">
        <v>76</v>
      </c>
      <c r="V14" s="86"/>
      <c r="W14" s="85"/>
      <c r="X14" s="86"/>
      <c r="Y14" s="85"/>
      <c r="Z14" s="87"/>
      <c r="AA14" s="71"/>
      <c r="AB14" s="79" t="s">
        <v>75</v>
      </c>
      <c r="AC14" s="80"/>
      <c r="AD14" s="80"/>
      <c r="AE14" s="80"/>
      <c r="AF14" s="81"/>
      <c r="AG14" s="61"/>
      <c r="AH14" s="33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</row>
    <row r="15" spans="1:54" ht="21" customHeight="1" x14ac:dyDescent="0.45">
      <c r="B15" s="94" t="s">
        <v>10</v>
      </c>
      <c r="C15" s="95"/>
      <c r="D15" s="96"/>
      <c r="E15" s="88">
        <v>1</v>
      </c>
      <c r="F15" s="93"/>
      <c r="G15" s="88">
        <v>2</v>
      </c>
      <c r="H15" s="93"/>
      <c r="I15" s="88">
        <v>3</v>
      </c>
      <c r="J15" s="93"/>
      <c r="K15" s="88">
        <v>4</v>
      </c>
      <c r="L15" s="93"/>
      <c r="M15" s="88">
        <v>5</v>
      </c>
      <c r="N15" s="93"/>
      <c r="O15" s="88">
        <v>6</v>
      </c>
      <c r="P15" s="93"/>
      <c r="Q15" s="88">
        <v>7</v>
      </c>
      <c r="R15" s="93"/>
      <c r="S15" s="88">
        <v>8</v>
      </c>
      <c r="T15" s="93"/>
      <c r="U15" s="88">
        <v>9</v>
      </c>
      <c r="V15" s="93"/>
      <c r="W15" s="88">
        <v>10</v>
      </c>
      <c r="X15" s="89"/>
      <c r="Y15" s="71"/>
      <c r="Z15" s="71"/>
      <c r="AA15" s="71"/>
      <c r="AB15" s="76" t="s">
        <v>62</v>
      </c>
      <c r="AC15" s="77"/>
      <c r="AD15" s="77"/>
      <c r="AE15" s="77"/>
      <c r="AF15" s="78"/>
      <c r="AG15" s="61"/>
      <c r="AH15" s="61"/>
      <c r="AQ15" s="6"/>
      <c r="AR15" s="35"/>
      <c r="AS15" s="35"/>
      <c r="AT15" s="35"/>
      <c r="AU15" s="35"/>
      <c r="AV15" s="35"/>
      <c r="AW15" s="6"/>
      <c r="AX15" s="35"/>
      <c r="AY15" s="35"/>
      <c r="AZ15" s="35"/>
      <c r="BA15" s="35"/>
      <c r="BB15" s="35"/>
    </row>
    <row r="16" spans="1:54" ht="21" customHeight="1" thickBot="1" x14ac:dyDescent="0.5">
      <c r="B16" s="97" t="s">
        <v>54</v>
      </c>
      <c r="C16" s="98"/>
      <c r="D16" s="99"/>
      <c r="E16" s="85" t="s">
        <v>76</v>
      </c>
      <c r="F16" s="86"/>
      <c r="G16" s="85"/>
      <c r="H16" s="86"/>
      <c r="I16" s="85"/>
      <c r="J16" s="86"/>
      <c r="K16" s="85" t="s">
        <v>76</v>
      </c>
      <c r="L16" s="86"/>
      <c r="M16" s="85" t="s">
        <v>76</v>
      </c>
      <c r="N16" s="86"/>
      <c r="O16" s="85" t="s">
        <v>76</v>
      </c>
      <c r="P16" s="86"/>
      <c r="Q16" s="85" t="s">
        <v>76</v>
      </c>
      <c r="R16" s="86"/>
      <c r="S16" s="85" t="s">
        <v>76</v>
      </c>
      <c r="T16" s="86"/>
      <c r="U16" s="85"/>
      <c r="V16" s="86"/>
      <c r="W16" s="85"/>
      <c r="X16" s="87"/>
      <c r="Y16" s="71"/>
      <c r="Z16" s="71"/>
      <c r="AA16" s="71"/>
      <c r="AB16" s="82" t="s">
        <v>80</v>
      </c>
      <c r="AC16" s="83"/>
      <c r="AD16" s="83"/>
      <c r="AE16" s="83"/>
      <c r="AF16" s="84"/>
      <c r="AI16" s="23" t="s">
        <v>28</v>
      </c>
      <c r="AJ16" s="54"/>
      <c r="AK16" s="54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</row>
    <row r="17" spans="1:55" ht="21" customHeight="1" x14ac:dyDescent="0.2">
      <c r="B17" s="94" t="s">
        <v>10</v>
      </c>
      <c r="C17" s="95"/>
      <c r="D17" s="96"/>
      <c r="E17" s="88">
        <v>11</v>
      </c>
      <c r="F17" s="93"/>
      <c r="G17" s="88">
        <v>12</v>
      </c>
      <c r="H17" s="93"/>
      <c r="I17" s="88">
        <v>13</v>
      </c>
      <c r="J17" s="93"/>
      <c r="K17" s="88">
        <v>14</v>
      </c>
      <c r="L17" s="93"/>
      <c r="M17" s="88">
        <v>15</v>
      </c>
      <c r="N17" s="93"/>
      <c r="O17" s="88">
        <v>16</v>
      </c>
      <c r="P17" s="93"/>
      <c r="Q17" s="88">
        <v>17</v>
      </c>
      <c r="R17" s="93"/>
      <c r="S17" s="88">
        <v>18</v>
      </c>
      <c r="T17" s="93"/>
      <c r="U17" s="88">
        <v>19</v>
      </c>
      <c r="V17" s="93"/>
      <c r="W17" s="88">
        <v>20</v>
      </c>
      <c r="X17" s="89"/>
      <c r="Y17" s="71"/>
      <c r="Z17" s="71"/>
      <c r="AA17" s="71"/>
      <c r="AB17" s="76" t="s">
        <v>50</v>
      </c>
      <c r="AC17" s="77"/>
      <c r="AD17" s="77"/>
      <c r="AE17" s="77"/>
      <c r="AF17" s="78"/>
      <c r="AG17" s="26"/>
      <c r="AH17" s="36"/>
      <c r="AI17" s="54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</row>
    <row r="18" spans="1:55" ht="21" customHeight="1" thickBot="1" x14ac:dyDescent="0.25">
      <c r="B18" s="97" t="s">
        <v>54</v>
      </c>
      <c r="C18" s="98"/>
      <c r="D18" s="99"/>
      <c r="E18" s="85" t="s">
        <v>76</v>
      </c>
      <c r="F18" s="86"/>
      <c r="G18" s="85" t="s">
        <v>76</v>
      </c>
      <c r="H18" s="86"/>
      <c r="I18" s="85" t="s">
        <v>76</v>
      </c>
      <c r="J18" s="86"/>
      <c r="K18" s="85" t="s">
        <v>76</v>
      </c>
      <c r="L18" s="86"/>
      <c r="M18" s="85" t="s">
        <v>76</v>
      </c>
      <c r="N18" s="86"/>
      <c r="O18" s="85"/>
      <c r="P18" s="86"/>
      <c r="Q18" s="85"/>
      <c r="R18" s="86"/>
      <c r="S18" s="85" t="s">
        <v>76</v>
      </c>
      <c r="T18" s="86"/>
      <c r="U18" s="85" t="s">
        <v>76</v>
      </c>
      <c r="V18" s="86"/>
      <c r="W18" s="85" t="s">
        <v>81</v>
      </c>
      <c r="X18" s="87"/>
      <c r="Y18" s="71"/>
      <c r="Z18" s="71"/>
      <c r="AA18" s="71"/>
      <c r="AB18" s="118">
        <f>COUNTIFS(B13:Z18,"〇")</f>
        <v>19</v>
      </c>
      <c r="AC18" s="119"/>
      <c r="AD18" s="119"/>
      <c r="AE18" s="120" t="s">
        <v>48</v>
      </c>
      <c r="AF18" s="121"/>
      <c r="AG18" s="33"/>
      <c r="AH18" s="33"/>
      <c r="AI18" s="54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6"/>
    </row>
    <row r="19" spans="1:55" ht="21" customHeight="1" thickBot="1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/>
      <c r="Z19" s="6"/>
      <c r="AG19" s="33"/>
      <c r="AH19" s="33"/>
      <c r="AI19" s="57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</row>
    <row r="20" spans="1:55" ht="21" customHeight="1" thickBot="1" x14ac:dyDescent="0.25">
      <c r="B20" s="129" t="s">
        <v>29</v>
      </c>
      <c r="C20" s="130"/>
      <c r="D20" s="130"/>
      <c r="E20" s="130"/>
      <c r="F20" s="130"/>
      <c r="G20" s="130"/>
      <c r="H20" s="130"/>
      <c r="I20" s="131"/>
      <c r="J20" s="132" t="s">
        <v>36</v>
      </c>
      <c r="K20" s="132"/>
      <c r="L20" s="132"/>
      <c r="M20" s="132"/>
      <c r="N20" s="132"/>
      <c r="O20" s="132"/>
      <c r="P20" s="132"/>
      <c r="Q20" s="132"/>
      <c r="R20" s="132" t="s">
        <v>37</v>
      </c>
      <c r="S20" s="132"/>
      <c r="T20" s="132"/>
      <c r="U20" s="132"/>
      <c r="V20" s="132"/>
      <c r="W20" s="132"/>
      <c r="X20" s="132"/>
      <c r="Y20" s="132"/>
      <c r="Z20" s="130" t="s">
        <v>34</v>
      </c>
      <c r="AA20" s="130"/>
      <c r="AB20" s="130"/>
      <c r="AC20" s="130"/>
      <c r="AD20" s="130"/>
      <c r="AE20" s="130"/>
      <c r="AF20" s="133"/>
      <c r="AG20" s="33"/>
      <c r="AH20" s="33"/>
      <c r="AI20" s="57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</row>
    <row r="21" spans="1:55" ht="21" customHeight="1" x14ac:dyDescent="0.2">
      <c r="B21" s="122" t="s">
        <v>32</v>
      </c>
      <c r="C21" s="123"/>
      <c r="D21" s="123"/>
      <c r="E21" s="123"/>
      <c r="F21" s="123"/>
      <c r="G21" s="123"/>
      <c r="H21" s="123"/>
      <c r="I21" s="124"/>
      <c r="J21" s="125">
        <f>R21+Z21</f>
        <v>41800</v>
      </c>
      <c r="K21" s="125"/>
      <c r="L21" s="125"/>
      <c r="M21" s="125"/>
      <c r="N21" s="125"/>
      <c r="O21" s="125"/>
      <c r="P21" s="125"/>
      <c r="Q21" s="125"/>
      <c r="R21" s="125">
        <f>AA11</f>
        <v>38000</v>
      </c>
      <c r="S21" s="125"/>
      <c r="T21" s="125"/>
      <c r="U21" s="125"/>
      <c r="V21" s="125"/>
      <c r="W21" s="125"/>
      <c r="X21" s="125"/>
      <c r="Y21" s="125"/>
      <c r="Z21" s="126">
        <f>R21*0.1</f>
        <v>3800</v>
      </c>
      <c r="AA21" s="127"/>
      <c r="AB21" s="127"/>
      <c r="AC21" s="127"/>
      <c r="AD21" s="127"/>
      <c r="AE21" s="127"/>
      <c r="AF21" s="128"/>
      <c r="AG21" s="33"/>
      <c r="AH21" s="33"/>
      <c r="AI21" s="29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</row>
    <row r="22" spans="1:55" ht="21.9" customHeight="1" thickBot="1" x14ac:dyDescent="0.25">
      <c r="B22" s="43"/>
      <c r="C22" s="44"/>
      <c r="D22" s="44"/>
      <c r="E22" s="44"/>
      <c r="F22" s="44"/>
      <c r="G22" s="44"/>
      <c r="H22" s="45" t="s">
        <v>18</v>
      </c>
      <c r="I22" s="44"/>
      <c r="J22" s="109">
        <f>SUM(J21:Q21)</f>
        <v>41800</v>
      </c>
      <c r="K22" s="109"/>
      <c r="L22" s="109"/>
      <c r="M22" s="109"/>
      <c r="N22" s="109"/>
      <c r="O22" s="109"/>
      <c r="P22" s="109"/>
      <c r="Q22" s="109"/>
      <c r="R22" s="109">
        <f>SUM(R21:Y21)</f>
        <v>38000</v>
      </c>
      <c r="S22" s="109"/>
      <c r="T22" s="109"/>
      <c r="U22" s="109"/>
      <c r="V22" s="109"/>
      <c r="W22" s="109"/>
      <c r="X22" s="109"/>
      <c r="Y22" s="109"/>
      <c r="Z22" s="116">
        <f>SUM(Z21:AF21)</f>
        <v>3800</v>
      </c>
      <c r="AA22" s="116"/>
      <c r="AB22" s="116"/>
      <c r="AC22" s="116"/>
      <c r="AD22" s="116"/>
      <c r="AE22" s="116"/>
      <c r="AF22" s="117"/>
      <c r="AG22" s="33"/>
      <c r="AH22" s="33"/>
      <c r="AI22" s="58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</row>
    <row r="23" spans="1:55" ht="16.2" customHeight="1" thickBot="1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6"/>
      <c r="AA23" s="6"/>
      <c r="AI23" s="58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</row>
    <row r="24" spans="1:55" ht="26.1" customHeight="1" thickBot="1" x14ac:dyDescent="0.25">
      <c r="B24" s="46"/>
      <c r="C24" s="47"/>
      <c r="D24" s="47"/>
      <c r="E24" s="47"/>
      <c r="F24" s="111" t="s">
        <v>46</v>
      </c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48"/>
      <c r="W24" s="48"/>
      <c r="X24" s="48"/>
      <c r="Y24" s="49"/>
      <c r="Z24" s="112">
        <f>J22</f>
        <v>41800</v>
      </c>
      <c r="AA24" s="112"/>
      <c r="AB24" s="112"/>
      <c r="AC24" s="112"/>
      <c r="AD24" s="112"/>
      <c r="AE24" s="112"/>
      <c r="AF24" s="113"/>
      <c r="AG24" s="50"/>
      <c r="AH24" s="50"/>
      <c r="AI24" s="59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</row>
    <row r="25" spans="1:55" ht="10.199999999999999" customHeight="1" x14ac:dyDescent="0.45">
      <c r="B25" s="5"/>
      <c r="C25" s="5"/>
      <c r="D25" s="5"/>
      <c r="E25" s="5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AB25" s="7"/>
      <c r="AC25" s="7"/>
      <c r="AD25" s="7"/>
      <c r="AE25" s="7"/>
      <c r="AF25" s="7"/>
      <c r="AG25" s="7"/>
      <c r="AH25" s="7"/>
    </row>
    <row r="26" spans="1:55" x14ac:dyDescent="0.4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</row>
    <row r="27" spans="1:55" x14ac:dyDescent="0.4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55" x14ac:dyDescent="0.15">
      <c r="B28" s="9"/>
      <c r="Z28" s="105"/>
      <c r="AA28" s="106"/>
      <c r="AB28" s="106"/>
      <c r="AC28" s="106"/>
      <c r="AD28" s="106"/>
    </row>
    <row r="29" spans="1:55" ht="18" x14ac:dyDescent="0.4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10"/>
      <c r="AB29" s="110"/>
      <c r="AC29" s="110"/>
      <c r="AD29" s="110"/>
    </row>
    <row r="30" spans="1:55" x14ac:dyDescent="0.45">
      <c r="B30" s="100"/>
      <c r="C30" s="100"/>
      <c r="D30" s="100"/>
      <c r="E30" s="100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</row>
    <row r="31" spans="1:55" x14ac:dyDescent="0.45">
      <c r="B31" s="100"/>
      <c r="C31" s="100"/>
      <c r="D31" s="100"/>
      <c r="E31" s="100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</row>
    <row r="32" spans="1:55" x14ac:dyDescent="0.45">
      <c r="B32" s="100"/>
      <c r="C32" s="100"/>
      <c r="D32" s="100"/>
      <c r="E32" s="100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</row>
    <row r="33" spans="2:33" x14ac:dyDescent="0.45">
      <c r="AC33" s="6"/>
      <c r="AD33" s="6"/>
    </row>
    <row r="35" spans="2:33" x14ac:dyDescent="0.4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7" spans="2:33" x14ac:dyDescent="0.45">
      <c r="B37" s="5"/>
      <c r="C37" s="5"/>
      <c r="D37" s="5"/>
      <c r="E37" s="5"/>
      <c r="F37" s="5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AC37" s="7"/>
      <c r="AD37" s="7"/>
      <c r="AE37" s="7"/>
      <c r="AF37" s="7"/>
      <c r="AG37" s="7"/>
    </row>
  </sheetData>
  <sheetProtection algorithmName="SHA-512" hashValue="LIMFEbdYM3ktjwK9AUkVx2tomFmPMNaP2PdafM3MBDa5/m5hCE/g52ggKytE4lT3Tx8500OwWSbpWWpHNjsB1A==" saltValue="10UxfB0zIunCmK6NE8nIZQ==" spinCount="100000" sheet="1" selectLockedCells="1"/>
  <mergeCells count="169">
    <mergeCell ref="X3:AH3"/>
    <mergeCell ref="AI3:AN3"/>
    <mergeCell ref="O2:AQ2"/>
    <mergeCell ref="AS2:AU2"/>
    <mergeCell ref="AW2:AX2"/>
    <mergeCell ref="AV9:BB9"/>
    <mergeCell ref="AA9:AF9"/>
    <mergeCell ref="AI9:AK9"/>
    <mergeCell ref="AL9:AR9"/>
    <mergeCell ref="AZ2:BA2"/>
    <mergeCell ref="AI4:AK4"/>
    <mergeCell ref="AL4:AN4"/>
    <mergeCell ref="AP4:AR4"/>
    <mergeCell ref="E7:Z7"/>
    <mergeCell ref="AI7:AK7"/>
    <mergeCell ref="AL7:BB7"/>
    <mergeCell ref="AI5:AK5"/>
    <mergeCell ref="AL5:BB5"/>
    <mergeCell ref="AL6:BB6"/>
    <mergeCell ref="AB8:AF8"/>
    <mergeCell ref="AL8:AY8"/>
    <mergeCell ref="AS9:AU9"/>
    <mergeCell ref="AQ12:AR12"/>
    <mergeCell ref="AS12:BB12"/>
    <mergeCell ref="AP13:AR13"/>
    <mergeCell ref="AQ11:AR11"/>
    <mergeCell ref="B9:C9"/>
    <mergeCell ref="D9:M9"/>
    <mergeCell ref="N9:O9"/>
    <mergeCell ref="P9:Q9"/>
    <mergeCell ref="R9:U9"/>
    <mergeCell ref="V9:Z9"/>
    <mergeCell ref="AS11:BB11"/>
    <mergeCell ref="AI11:AL11"/>
    <mergeCell ref="AB13:AF13"/>
    <mergeCell ref="D10:M10"/>
    <mergeCell ref="N10:O10"/>
    <mergeCell ref="P10:Q10"/>
    <mergeCell ref="R10:U10"/>
    <mergeCell ref="V10:Z10"/>
    <mergeCell ref="AA10:AF10"/>
    <mergeCell ref="AI10:AK10"/>
    <mergeCell ref="AL10:AR10"/>
    <mergeCell ref="AU10:AZ10"/>
    <mergeCell ref="AI12:AK12"/>
    <mergeCell ref="AL12:AP12"/>
    <mergeCell ref="AM11:AN11"/>
    <mergeCell ref="Z22:AF22"/>
    <mergeCell ref="U17:V17"/>
    <mergeCell ref="W17:X17"/>
    <mergeCell ref="B16:D16"/>
    <mergeCell ref="S14:T14"/>
    <mergeCell ref="U14:V14"/>
    <mergeCell ref="E18:F18"/>
    <mergeCell ref="G18:H18"/>
    <mergeCell ref="I18:J18"/>
    <mergeCell ref="B18:D18"/>
    <mergeCell ref="AB17:AF17"/>
    <mergeCell ref="AB18:AD18"/>
    <mergeCell ref="AE18:AF18"/>
    <mergeCell ref="S15:T15"/>
    <mergeCell ref="U15:V15"/>
    <mergeCell ref="B21:I21"/>
    <mergeCell ref="J21:Q21"/>
    <mergeCell ref="R21:Y21"/>
    <mergeCell ref="Z21:AF21"/>
    <mergeCell ref="B20:I20"/>
    <mergeCell ref="J20:Q20"/>
    <mergeCell ref="R20:Y20"/>
    <mergeCell ref="Z20:AF20"/>
    <mergeCell ref="V11:Z11"/>
    <mergeCell ref="J22:Q22"/>
    <mergeCell ref="R22:Y22"/>
    <mergeCell ref="P29:T29"/>
    <mergeCell ref="U29:Y29"/>
    <mergeCell ref="Z29:AD29"/>
    <mergeCell ref="F24:U24"/>
    <mergeCell ref="Z24:AF24"/>
    <mergeCell ref="F29:J29"/>
    <mergeCell ref="K29:O29"/>
    <mergeCell ref="U18:V18"/>
    <mergeCell ref="W18:X18"/>
    <mergeCell ref="G17:H17"/>
    <mergeCell ref="I17:J17"/>
    <mergeCell ref="K18:L18"/>
    <mergeCell ref="M18:N18"/>
    <mergeCell ref="O18:P18"/>
    <mergeCell ref="Q18:R18"/>
    <mergeCell ref="S18:T18"/>
    <mergeCell ref="K17:L17"/>
    <mergeCell ref="M17:N17"/>
    <mergeCell ref="O17:P17"/>
    <mergeCell ref="Q17:R17"/>
    <mergeCell ref="S17:T17"/>
    <mergeCell ref="B30:E30"/>
    <mergeCell ref="F30:J30"/>
    <mergeCell ref="G37:V37"/>
    <mergeCell ref="AA11:AF11"/>
    <mergeCell ref="Z28:AD28"/>
    <mergeCell ref="B29:E29"/>
    <mergeCell ref="K30:O30"/>
    <mergeCell ref="P30:T30"/>
    <mergeCell ref="U30:Y30"/>
    <mergeCell ref="Z30:AD30"/>
    <mergeCell ref="B32:E32"/>
    <mergeCell ref="F32:J32"/>
    <mergeCell ref="K32:O32"/>
    <mergeCell ref="P32:T32"/>
    <mergeCell ref="U32:Y32"/>
    <mergeCell ref="Z32:AD32"/>
    <mergeCell ref="K31:O31"/>
    <mergeCell ref="P31:T31"/>
    <mergeCell ref="U31:Y31"/>
    <mergeCell ref="Z31:AD31"/>
    <mergeCell ref="B31:E31"/>
    <mergeCell ref="F31:J31"/>
    <mergeCell ref="B17:D17"/>
    <mergeCell ref="E17:F17"/>
    <mergeCell ref="B13:D13"/>
    <mergeCell ref="E13:F13"/>
    <mergeCell ref="G13:H13"/>
    <mergeCell ref="I13:J13"/>
    <mergeCell ref="K13:L13"/>
    <mergeCell ref="M13:N13"/>
    <mergeCell ref="O13:P13"/>
    <mergeCell ref="Q13:R13"/>
    <mergeCell ref="S13:T13"/>
    <mergeCell ref="B15:D15"/>
    <mergeCell ref="E15:F15"/>
    <mergeCell ref="G15:H15"/>
    <mergeCell ref="I15:J15"/>
    <mergeCell ref="K15:L15"/>
    <mergeCell ref="M15:N15"/>
    <mergeCell ref="O15:P15"/>
    <mergeCell ref="Q15:R15"/>
    <mergeCell ref="E14:F14"/>
    <mergeCell ref="B14:D14"/>
    <mergeCell ref="V12:W12"/>
    <mergeCell ref="Y12:Z12"/>
    <mergeCell ref="F12:H12"/>
    <mergeCell ref="J12:K12"/>
    <mergeCell ref="L12:M12"/>
    <mergeCell ref="O12:P12"/>
    <mergeCell ref="R12:S12"/>
    <mergeCell ref="U13:V13"/>
    <mergeCell ref="W13:X13"/>
    <mergeCell ref="Y13:Z13"/>
    <mergeCell ref="AB15:AF15"/>
    <mergeCell ref="AB14:AF14"/>
    <mergeCell ref="AB16:AF16"/>
    <mergeCell ref="W14:X14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G14:H14"/>
    <mergeCell ref="I14:J14"/>
    <mergeCell ref="K14:L14"/>
    <mergeCell ref="M14:N14"/>
    <mergeCell ref="O14:P14"/>
    <mergeCell ref="Q14:R14"/>
    <mergeCell ref="W15:X15"/>
    <mergeCell ref="Y14:Z14"/>
  </mergeCells>
  <phoneticPr fontId="1"/>
  <dataValidations count="3">
    <dataValidation type="list" allowBlank="1" showInputMessage="1" showErrorMessage="1" sqref="AM11:AN11" xr:uid="{00000000-0002-0000-0000-000001000000}">
      <formula1>"1,2,　,"</formula1>
    </dataValidation>
    <dataValidation type="list" allowBlank="1" showInputMessage="1" showErrorMessage="1" sqref="D10:M10" xr:uid="{6B7BB23F-B0F6-4CE5-9A2F-84D8BAE94A50}">
      <formula1>"マイスター報奨金,シニアマイスター報奨金,　,"</formula1>
    </dataValidation>
    <dataValidation type="list" allowBlank="1" showInputMessage="1" showErrorMessage="1" sqref="E14:Z14 E16:X16 E18:X18" xr:uid="{D3FA320B-6E39-467F-99B1-67F5DDB62AF7}">
      <formula1>"〇,　,"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fitToWidth="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C25"/>
  <sheetViews>
    <sheetView showGridLines="0" zoomScaleNormal="100" zoomScaleSheetLayoutView="80" workbookViewId="0">
      <selection activeCell="A2" sqref="A2"/>
    </sheetView>
  </sheetViews>
  <sheetFormatPr defaultColWidth="3.5" defaultRowHeight="14.4" x14ac:dyDescent="0.45"/>
  <cols>
    <col min="1" max="1" width="2.19921875" style="4" customWidth="1"/>
    <col min="2" max="3" width="2.59765625" style="4" customWidth="1"/>
    <col min="4" max="21" width="2.19921875" style="4" customWidth="1"/>
    <col min="22" max="23" width="2.5" style="4" customWidth="1"/>
    <col min="24" max="41" width="2.19921875" style="4" customWidth="1"/>
    <col min="42" max="43" width="2.5" style="4" customWidth="1"/>
    <col min="44" max="54" width="2.59765625" style="4" customWidth="1"/>
    <col min="55" max="55" width="2.19921875" style="4" customWidth="1"/>
    <col min="56" max="16384" width="3.5" style="4"/>
  </cols>
  <sheetData>
    <row r="1" spans="1:54" s="10" customFormat="1" ht="9.6" x14ac:dyDescent="0.45">
      <c r="A1" s="11" t="str">
        <f>請求者控!A1</f>
        <v>共、工-236（電） A4横　23.12</v>
      </c>
    </row>
    <row r="2" spans="1:54" ht="22.2" customHeight="1" thickBot="1" x14ac:dyDescent="0.5">
      <c r="O2" s="165" t="s">
        <v>2</v>
      </c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2"/>
      <c r="AS2" s="197">
        <f>IF(請求者控!AS2="","",請求者控!AS2)</f>
        <v>2024</v>
      </c>
      <c r="AT2" s="197"/>
      <c r="AU2" s="197"/>
      <c r="AV2" s="20" t="s">
        <v>8</v>
      </c>
      <c r="AW2" s="197">
        <f>IF(請求者控!AW2="","",請求者控!AW2)</f>
        <v>3</v>
      </c>
      <c r="AX2" s="197"/>
      <c r="AY2" s="20" t="s">
        <v>9</v>
      </c>
      <c r="AZ2" s="197">
        <f>IF(請求者控!AZ2="","",請求者控!AZ2)</f>
        <v>20</v>
      </c>
      <c r="BA2" s="197"/>
      <c r="BB2" s="20" t="s">
        <v>10</v>
      </c>
    </row>
    <row r="3" spans="1:54" ht="22.2" customHeight="1" thickBot="1" x14ac:dyDescent="0.5">
      <c r="W3" s="13"/>
      <c r="X3" s="163" t="s">
        <v>60</v>
      </c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4" t="s">
        <v>20</v>
      </c>
      <c r="AJ3" s="164"/>
      <c r="AK3" s="164"/>
      <c r="AL3" s="164"/>
      <c r="AM3" s="164"/>
      <c r="AN3" s="164"/>
      <c r="AO3" s="14" t="s">
        <v>19</v>
      </c>
      <c r="AP3" s="15">
        <f>IF(請求者控!AP3="","",請求者控!AP3)</f>
        <v>1</v>
      </c>
      <c r="AQ3" s="15">
        <f>IF(請求者控!AQ3="","",請求者控!AQ3)</f>
        <v>2</v>
      </c>
      <c r="AR3" s="15">
        <f>IF(請求者控!AR3="","",請求者控!AR3)</f>
        <v>3</v>
      </c>
      <c r="AS3" s="15">
        <f>IF(請求者控!AS3="","",請求者控!AS3)</f>
        <v>4</v>
      </c>
      <c r="AT3" s="15">
        <f>IF(請求者控!AT3="","",請求者控!AT3)</f>
        <v>5</v>
      </c>
      <c r="AU3" s="15">
        <f>IF(請求者控!AU3="","",請求者控!AU3)</f>
        <v>6</v>
      </c>
      <c r="AV3" s="15">
        <f>IF(請求者控!AV3="","",請求者控!AV3)</f>
        <v>7</v>
      </c>
      <c r="AW3" s="15">
        <f>IF(請求者控!AW3="","",請求者控!AW3)</f>
        <v>8</v>
      </c>
      <c r="AX3" s="15">
        <f>IF(請求者控!AX3="","",請求者控!AX3)</f>
        <v>9</v>
      </c>
      <c r="AY3" s="15">
        <f>IF(請求者控!AY3="","",請求者控!AY3)</f>
        <v>0</v>
      </c>
      <c r="AZ3" s="15">
        <f>IF(請求者控!AZ3="","",請求者控!AZ3)</f>
        <v>1</v>
      </c>
      <c r="BA3" s="15">
        <f>IF(請求者控!BA3="","",請求者控!BA3)</f>
        <v>2</v>
      </c>
      <c r="BB3" s="16">
        <f>IF(請求者控!BB3="","",請求者控!BB3)</f>
        <v>3</v>
      </c>
    </row>
    <row r="4" spans="1:54" ht="19.95" customHeight="1" x14ac:dyDescent="0.45">
      <c r="A4" s="17"/>
      <c r="B4" s="18" t="s">
        <v>47</v>
      </c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171" t="s">
        <v>4</v>
      </c>
      <c r="AJ4" s="171"/>
      <c r="AK4" s="171"/>
      <c r="AL4" s="197" t="str">
        <f>IF(請求者控!AL4=0,"",請求者控!AL4)</f>
        <v>100</v>
      </c>
      <c r="AM4" s="197"/>
      <c r="AN4" s="197"/>
      <c r="AO4" s="20" t="s">
        <v>11</v>
      </c>
      <c r="AP4" s="197" t="str">
        <f>IF(請求者控!AP4=0,"",請求者控!AP4)</f>
        <v>0123</v>
      </c>
      <c r="AQ4" s="197"/>
      <c r="AR4" s="197"/>
    </row>
    <row r="5" spans="1:54" ht="19.95" customHeight="1" x14ac:dyDescent="0.45"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169" t="s">
        <v>25</v>
      </c>
      <c r="AJ5" s="169"/>
      <c r="AK5" s="169"/>
      <c r="AL5" s="196" t="str">
        <f>IF(請求者控!AL5=0,"",請求者控!AL5)</f>
        <v>東京都○○区○○町1丁目2番3号</v>
      </c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</row>
    <row r="6" spans="1:54" ht="16.2" customHeight="1" x14ac:dyDescent="0.45">
      <c r="C6" s="21" t="s">
        <v>45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AI6" s="23"/>
      <c r="AJ6" s="23"/>
      <c r="AK6" s="20"/>
      <c r="AL6" s="193" t="str">
        <f>IF(請求者控!AL6=0,"",請求者控!AL6)</f>
        <v>〇〇セントラルビル10階</v>
      </c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</row>
    <row r="7" spans="1:54" ht="19.95" customHeight="1" x14ac:dyDescent="0.2">
      <c r="B7" s="24" t="s">
        <v>3</v>
      </c>
      <c r="C7" s="25"/>
      <c r="D7" s="25"/>
      <c r="E7" s="194" t="str">
        <f>IF(請求者控!E7="","",請求者控!E7)</f>
        <v>〇〇下水道工事</v>
      </c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I7" s="169" t="s">
        <v>5</v>
      </c>
      <c r="AJ7" s="169"/>
      <c r="AK7" s="169"/>
      <c r="AL7" s="195" t="str">
        <f>IF(請求者控!AL7=0,"",請求者控!AL7)</f>
        <v>〇〇建設株式会社</v>
      </c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</row>
    <row r="8" spans="1:54" ht="19.95" customHeight="1" thickBot="1" x14ac:dyDescent="0.2">
      <c r="B8" s="9"/>
      <c r="C8" s="9"/>
      <c r="D8" s="9"/>
      <c r="AB8" s="176" t="s">
        <v>6</v>
      </c>
      <c r="AC8" s="176"/>
      <c r="AD8" s="176"/>
      <c r="AE8" s="176"/>
      <c r="AF8" s="176"/>
      <c r="AI8" s="20"/>
      <c r="AJ8" s="23"/>
      <c r="AK8" s="23"/>
      <c r="AL8" s="193" t="str">
        <f>IF(請求者控!AL8=0,"",請求者控!AL8)</f>
        <v>代表取締役社長 　〇〇　〇〇</v>
      </c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BA8" s="20" t="s">
        <v>7</v>
      </c>
    </row>
    <row r="9" spans="1:54" ht="16.2" customHeight="1" thickBot="1" x14ac:dyDescent="0.2">
      <c r="B9" s="129" t="s">
        <v>16</v>
      </c>
      <c r="C9" s="130"/>
      <c r="D9" s="140" t="s">
        <v>1</v>
      </c>
      <c r="E9" s="130"/>
      <c r="F9" s="130"/>
      <c r="G9" s="130"/>
      <c r="H9" s="130"/>
      <c r="I9" s="130"/>
      <c r="J9" s="130"/>
      <c r="K9" s="130"/>
      <c r="L9" s="130"/>
      <c r="M9" s="141"/>
      <c r="N9" s="140" t="s">
        <v>17</v>
      </c>
      <c r="O9" s="141"/>
      <c r="P9" s="142" t="s">
        <v>21</v>
      </c>
      <c r="Q9" s="142"/>
      <c r="R9" s="142" t="s">
        <v>30</v>
      </c>
      <c r="S9" s="142"/>
      <c r="T9" s="142"/>
      <c r="U9" s="142"/>
      <c r="V9" s="130" t="s">
        <v>31</v>
      </c>
      <c r="W9" s="130"/>
      <c r="X9" s="130"/>
      <c r="Y9" s="130"/>
      <c r="Z9" s="130"/>
      <c r="AA9" s="168" t="s">
        <v>23</v>
      </c>
      <c r="AB9" s="130"/>
      <c r="AC9" s="130"/>
      <c r="AD9" s="130"/>
      <c r="AE9" s="130"/>
      <c r="AF9" s="133"/>
      <c r="AG9" s="26"/>
      <c r="AH9" s="27"/>
      <c r="AI9" s="169" t="s">
        <v>26</v>
      </c>
      <c r="AJ9" s="169"/>
      <c r="AK9" s="169"/>
      <c r="AL9" s="193" t="str">
        <f>IF(請求者控!AL9="","",請求者控!AL9)</f>
        <v>03-1234-5678</v>
      </c>
      <c r="AM9" s="193"/>
      <c r="AN9" s="193"/>
      <c r="AO9" s="193"/>
      <c r="AP9" s="193"/>
      <c r="AQ9" s="193"/>
      <c r="AR9" s="193"/>
      <c r="AS9" s="169" t="s">
        <v>27</v>
      </c>
      <c r="AT9" s="169"/>
      <c r="AU9" s="169"/>
      <c r="AV9" s="193" t="str">
        <f>IF(請求者控!AV9="","",請求者控!AV9)</f>
        <v>03-1234-6789</v>
      </c>
      <c r="AW9" s="193"/>
      <c r="AX9" s="193"/>
      <c r="AY9" s="193"/>
      <c r="AZ9" s="193"/>
      <c r="BA9" s="193"/>
      <c r="BB9" s="193"/>
    </row>
    <row r="10" spans="1:54" ht="23.1" customHeight="1" thickBot="1" x14ac:dyDescent="0.25">
      <c r="B10" s="66">
        <f>IF(請求者控!B10=0,"",請求者控!B10)</f>
        <v>3</v>
      </c>
      <c r="C10" s="67">
        <f>IF(請求者控!C10=0,"",請求者控!C10)</f>
        <v>20</v>
      </c>
      <c r="D10" s="200" t="str">
        <f>IF(請求者控!D10="","",請求者控!D10)</f>
        <v>マイスター報奨金</v>
      </c>
      <c r="E10" s="201"/>
      <c r="F10" s="201"/>
      <c r="G10" s="201"/>
      <c r="H10" s="201"/>
      <c r="I10" s="201"/>
      <c r="J10" s="201"/>
      <c r="K10" s="201"/>
      <c r="L10" s="201"/>
      <c r="M10" s="202"/>
      <c r="N10" s="203" t="str">
        <f>IF(請求者控!N10=0,"",請求者控!N10)</f>
        <v>10％</v>
      </c>
      <c r="O10" s="203"/>
      <c r="P10" s="204" t="str">
        <f>IF(請求者控!P10=0,"",請求者控!P10)</f>
        <v>日</v>
      </c>
      <c r="Q10" s="204"/>
      <c r="R10" s="151">
        <f>IF(請求者控!R10=0,"",請求者控!R10)</f>
        <v>19</v>
      </c>
      <c r="S10" s="151"/>
      <c r="T10" s="151" t="e">
        <f>IF(#REF!=0,"",#REF!)</f>
        <v>#REF!</v>
      </c>
      <c r="U10" s="151"/>
      <c r="V10" s="152">
        <f>IF(請求者控!V10="","",請求者控!V10)</f>
        <v>2000</v>
      </c>
      <c r="W10" s="152"/>
      <c r="X10" s="152"/>
      <c r="Y10" s="152"/>
      <c r="Z10" s="152"/>
      <c r="AA10" s="153">
        <f>IF(請求者控!AA10="","",請求者控!AA10)</f>
        <v>38000</v>
      </c>
      <c r="AB10" s="154"/>
      <c r="AC10" s="154"/>
      <c r="AD10" s="154"/>
      <c r="AE10" s="154"/>
      <c r="AF10" s="155"/>
      <c r="AG10" s="61"/>
      <c r="AI10" s="156" t="s">
        <v>38</v>
      </c>
      <c r="AJ10" s="156"/>
      <c r="AK10" s="156"/>
      <c r="AL10" s="198" t="str">
        <f>IF(請求者控!AL10="","",請求者控!AL10)</f>
        <v>〇〇〇〇</v>
      </c>
      <c r="AM10" s="199"/>
      <c r="AN10" s="199"/>
      <c r="AO10" s="198"/>
      <c r="AP10" s="198"/>
      <c r="AQ10" s="198"/>
      <c r="AR10" s="198"/>
      <c r="AS10" s="28" t="s">
        <v>43</v>
      </c>
      <c r="AT10" s="25"/>
      <c r="AU10" s="198" t="str">
        <f>IF(請求者控!AU10="","",請求者控!AU10)</f>
        <v>〇〇〇〇〇〇</v>
      </c>
      <c r="AV10" s="198"/>
      <c r="AW10" s="198"/>
      <c r="AX10" s="198"/>
      <c r="AY10" s="198"/>
      <c r="AZ10" s="198"/>
      <c r="BA10" s="28" t="s">
        <v>44</v>
      </c>
      <c r="BB10" s="25"/>
    </row>
    <row r="11" spans="1:54" ht="23.1" customHeight="1" thickBot="1" x14ac:dyDescent="0.2">
      <c r="B11" s="8"/>
      <c r="C11" s="8"/>
      <c r="N11" s="5"/>
      <c r="O11" s="5"/>
      <c r="P11" s="33"/>
      <c r="Q11" s="33"/>
      <c r="R11" s="33"/>
      <c r="S11" s="33"/>
      <c r="T11" s="33"/>
      <c r="U11" s="33"/>
      <c r="V11" s="107" t="s">
        <v>22</v>
      </c>
      <c r="W11" s="107"/>
      <c r="X11" s="107"/>
      <c r="Y11" s="107"/>
      <c r="Z11" s="108"/>
      <c r="AA11" s="102">
        <f>請求者控!AA11</f>
        <v>38000</v>
      </c>
      <c r="AB11" s="103"/>
      <c r="AC11" s="103"/>
      <c r="AD11" s="103"/>
      <c r="AE11" s="103"/>
      <c r="AF11" s="104"/>
      <c r="AG11" s="61"/>
      <c r="AI11" s="144" t="s">
        <v>39</v>
      </c>
      <c r="AJ11" s="145"/>
      <c r="AK11" s="145"/>
      <c r="AL11" s="145"/>
      <c r="AM11" s="238">
        <f>IF(請求者控!AM11=0,"",請求者控!AM11)</f>
        <v>1</v>
      </c>
      <c r="AN11" s="239"/>
      <c r="AO11" s="11"/>
      <c r="AP11" s="11"/>
      <c r="AQ11" s="139" t="s">
        <v>42</v>
      </c>
      <c r="AR11" s="139"/>
      <c r="AS11" s="234" t="str">
        <f>IF(請求者控!AS11="","",請求者控!AS11)</f>
        <v>マルマルショウジ（カ</v>
      </c>
      <c r="AT11" s="234"/>
      <c r="AU11" s="234"/>
      <c r="AV11" s="234"/>
      <c r="AW11" s="234"/>
      <c r="AX11" s="234"/>
      <c r="AY11" s="234"/>
      <c r="AZ11" s="234"/>
      <c r="BA11" s="234"/>
      <c r="BB11" s="234"/>
    </row>
    <row r="12" spans="1:54" ht="23.1" customHeight="1" thickBot="1" x14ac:dyDescent="0.5">
      <c r="B12" s="71" t="s">
        <v>51</v>
      </c>
      <c r="C12" s="71"/>
      <c r="D12" s="71" t="s">
        <v>52</v>
      </c>
      <c r="E12" s="71"/>
      <c r="F12" s="205">
        <f>IF(請求者控!F12="","",請求者控!F12)</f>
        <v>2024</v>
      </c>
      <c r="G12" s="205"/>
      <c r="H12" s="205"/>
      <c r="I12" s="71" t="s">
        <v>53</v>
      </c>
      <c r="J12" s="205">
        <f>IF(請求者控!J12="","",請求者控!J12)</f>
        <v>3</v>
      </c>
      <c r="K12" s="205"/>
      <c r="L12" s="92" t="s">
        <v>56</v>
      </c>
      <c r="M12" s="92"/>
      <c r="N12" s="72" t="s">
        <v>57</v>
      </c>
      <c r="O12" s="205">
        <f>IF(請求者控!O12="","",請求者控!O12)</f>
        <v>2</v>
      </c>
      <c r="P12" s="205"/>
      <c r="Q12" s="73" t="s">
        <v>58</v>
      </c>
      <c r="R12" s="205">
        <f>IF(請求者控!R12="","",請求者控!R12)</f>
        <v>21</v>
      </c>
      <c r="S12" s="205"/>
      <c r="T12" s="73" t="s">
        <v>48</v>
      </c>
      <c r="U12" s="73" t="s">
        <v>55</v>
      </c>
      <c r="V12" s="205">
        <f>IF(請求者控!V12="","",請求者控!V12)</f>
        <v>3</v>
      </c>
      <c r="W12" s="205"/>
      <c r="X12" s="73" t="s">
        <v>58</v>
      </c>
      <c r="Y12" s="206">
        <f>IF(請求者控!Y12="","",請求者控!Y12)</f>
        <v>20</v>
      </c>
      <c r="Z12" s="206"/>
      <c r="AA12" s="73" t="s">
        <v>48</v>
      </c>
      <c r="AB12" s="74" t="s">
        <v>59</v>
      </c>
      <c r="AC12" s="74"/>
      <c r="AD12" s="74"/>
      <c r="AE12" s="74"/>
      <c r="AF12" s="74"/>
      <c r="AG12" s="61"/>
      <c r="AI12" s="135" t="s">
        <v>40</v>
      </c>
      <c r="AJ12" s="135"/>
      <c r="AK12" s="159"/>
      <c r="AL12" s="235" t="str">
        <f>IF(請求者控!AL12="","",請求者控!AL12)</f>
        <v>1234567</v>
      </c>
      <c r="AM12" s="236"/>
      <c r="AN12" s="236"/>
      <c r="AO12" s="236"/>
      <c r="AP12" s="237"/>
      <c r="AQ12" s="134" t="s">
        <v>41</v>
      </c>
      <c r="AR12" s="135"/>
      <c r="AS12" s="233" t="str">
        <f>IF(請求者控!AS12="","",請求者控!AS12)</f>
        <v>○○商事株式会社</v>
      </c>
      <c r="AT12" s="233"/>
      <c r="AU12" s="233"/>
      <c r="AV12" s="233"/>
      <c r="AW12" s="233"/>
      <c r="AX12" s="233"/>
      <c r="AY12" s="233"/>
      <c r="AZ12" s="233"/>
      <c r="BA12" s="233"/>
      <c r="BB12" s="233"/>
    </row>
    <row r="13" spans="1:54" ht="23.1" customHeight="1" thickBot="1" x14ac:dyDescent="0.5">
      <c r="B13" s="191" t="s">
        <v>10</v>
      </c>
      <c r="C13" s="192"/>
      <c r="D13" s="192"/>
      <c r="E13" s="77">
        <f>請求者控!E13</f>
        <v>21</v>
      </c>
      <c r="F13" s="77"/>
      <c r="G13" s="77">
        <f>請求者控!G13</f>
        <v>22</v>
      </c>
      <c r="H13" s="77"/>
      <c r="I13" s="77">
        <f>請求者控!I13</f>
        <v>23</v>
      </c>
      <c r="J13" s="77"/>
      <c r="K13" s="77">
        <f>請求者控!K13</f>
        <v>24</v>
      </c>
      <c r="L13" s="77"/>
      <c r="M13" s="77">
        <f>請求者控!M13</f>
        <v>25</v>
      </c>
      <c r="N13" s="77"/>
      <c r="O13" s="77">
        <f>請求者控!O13</f>
        <v>26</v>
      </c>
      <c r="P13" s="77"/>
      <c r="Q13" s="77">
        <f>請求者控!Q13</f>
        <v>27</v>
      </c>
      <c r="R13" s="77"/>
      <c r="S13" s="77">
        <f>請求者控!S13</f>
        <v>28</v>
      </c>
      <c r="T13" s="77"/>
      <c r="U13" s="77">
        <f>請求者控!U13</f>
        <v>29</v>
      </c>
      <c r="V13" s="77"/>
      <c r="W13" s="77">
        <f>請求者控!W13</f>
        <v>30</v>
      </c>
      <c r="X13" s="77"/>
      <c r="Y13" s="77">
        <f>請求者控!Y13</f>
        <v>31</v>
      </c>
      <c r="Z13" s="78"/>
      <c r="AA13" s="71"/>
      <c r="AB13" s="76" t="s">
        <v>61</v>
      </c>
      <c r="AC13" s="77"/>
      <c r="AD13" s="77"/>
      <c r="AE13" s="77"/>
      <c r="AF13" s="78"/>
      <c r="AG13" s="61"/>
      <c r="AI13" s="29"/>
      <c r="AJ13" s="29"/>
      <c r="AK13" s="29"/>
      <c r="AL13" s="29"/>
      <c r="AM13" s="29"/>
      <c r="AN13" s="29"/>
      <c r="AO13" s="29"/>
      <c r="AP13" s="137" t="s">
        <v>35</v>
      </c>
      <c r="AQ13" s="137"/>
      <c r="AR13" s="138"/>
      <c r="AS13" s="30">
        <f>IF(請求者控!AS13="","",請求者控!AS13)</f>
        <v>3</v>
      </c>
      <c r="AT13" s="31">
        <f>IF(請求者控!AT13="","",請求者控!AT13)</f>
        <v>0</v>
      </c>
      <c r="AU13" s="31">
        <f>IF(請求者控!AU13="","",請求者控!AU13)</f>
        <v>1</v>
      </c>
      <c r="AV13" s="31">
        <f>IF(請求者控!AV13="","",請求者控!AV13)</f>
        <v>1</v>
      </c>
      <c r="AW13" s="31">
        <f>IF(請求者控!AW13="","",請求者控!AW13)</f>
        <v>1</v>
      </c>
      <c r="AX13" s="31">
        <f>IF(請求者控!AX13="","",請求者控!AX13)</f>
        <v>2</v>
      </c>
      <c r="AY13" s="31">
        <f>IF(請求者控!AY13="","",請求者控!AY13)</f>
        <v>3</v>
      </c>
      <c r="AZ13" s="31">
        <f>IF(請求者控!AZ13="","",請求者控!AZ13)</f>
        <v>4</v>
      </c>
      <c r="BA13" s="31">
        <f>IF(請求者控!BA13="","",請求者控!BA13)</f>
        <v>5</v>
      </c>
      <c r="BB13" s="32">
        <f>IF(請求者控!BB13="","",請求者控!BB13)</f>
        <v>6</v>
      </c>
    </row>
    <row r="14" spans="1:54" ht="23.1" customHeight="1" thickBot="1" x14ac:dyDescent="0.5">
      <c r="B14" s="177" t="s">
        <v>54</v>
      </c>
      <c r="C14" s="178"/>
      <c r="D14" s="178"/>
      <c r="E14" s="179" t="str">
        <f>IF(請求者控!E14="","",請求者控!E14)</f>
        <v>〇</v>
      </c>
      <c r="F14" s="180"/>
      <c r="G14" s="179" t="str">
        <f>IF(請求者控!G14="","",請求者控!G14)</f>
        <v>〇</v>
      </c>
      <c r="H14" s="180"/>
      <c r="I14" s="179" t="str">
        <f>IF(請求者控!I14="","",請求者控!I14)</f>
        <v/>
      </c>
      <c r="J14" s="180"/>
      <c r="K14" s="179" t="str">
        <f>IF(請求者控!K14="","",請求者控!K14)</f>
        <v/>
      </c>
      <c r="L14" s="180"/>
      <c r="M14" s="179" t="str">
        <f>IF(請求者控!M14="","",請求者控!M14)</f>
        <v/>
      </c>
      <c r="N14" s="180"/>
      <c r="O14" s="179" t="str">
        <f>IF(請求者控!O14="","",請求者控!O14)</f>
        <v>〇</v>
      </c>
      <c r="P14" s="180"/>
      <c r="Q14" s="179" t="str">
        <f>IF(請求者控!Q14="","",請求者控!Q14)</f>
        <v>〇</v>
      </c>
      <c r="R14" s="180"/>
      <c r="S14" s="179" t="str">
        <f>IF(請求者控!S14="","",請求者控!S14)</f>
        <v>〇</v>
      </c>
      <c r="T14" s="180"/>
      <c r="U14" s="179" t="str">
        <f>IF(請求者控!U14="","",請求者控!U14)</f>
        <v>〇</v>
      </c>
      <c r="V14" s="180"/>
      <c r="W14" s="207" t="str">
        <f>IF(請求者控!W14="","",請求者控!W14)</f>
        <v/>
      </c>
      <c r="X14" s="207"/>
      <c r="Y14" s="207" t="str">
        <f>IF(請求者控!Y14="","",請求者控!Y14)</f>
        <v/>
      </c>
      <c r="Z14" s="220"/>
      <c r="AA14" s="71"/>
      <c r="AB14" s="186" t="str">
        <f>IF(請求者控!AB14="","",請求者控!AB14)</f>
        <v>土木　一郎</v>
      </c>
      <c r="AC14" s="187"/>
      <c r="AD14" s="187"/>
      <c r="AE14" s="187"/>
      <c r="AF14" s="188"/>
      <c r="AG14" s="61"/>
      <c r="AH14" s="33"/>
      <c r="AI14" s="75"/>
      <c r="AJ14" s="75"/>
      <c r="AK14" s="75"/>
      <c r="AL14" s="75"/>
      <c r="AM14" s="75"/>
      <c r="AN14" s="75"/>
      <c r="AO14" s="75"/>
      <c r="AP14" s="75"/>
      <c r="AQ14" s="75"/>
      <c r="AR14" s="75"/>
    </row>
    <row r="15" spans="1:54" ht="21" customHeight="1" x14ac:dyDescent="0.45">
      <c r="B15" s="189" t="s">
        <v>10</v>
      </c>
      <c r="C15" s="190"/>
      <c r="D15" s="190"/>
      <c r="E15" s="182">
        <f>請求者控!E15</f>
        <v>1</v>
      </c>
      <c r="F15" s="182"/>
      <c r="G15" s="182">
        <f>請求者控!G15</f>
        <v>2</v>
      </c>
      <c r="H15" s="182"/>
      <c r="I15" s="182">
        <f>請求者控!I15</f>
        <v>3</v>
      </c>
      <c r="J15" s="182"/>
      <c r="K15" s="182">
        <f>請求者控!K15</f>
        <v>4</v>
      </c>
      <c r="L15" s="182"/>
      <c r="M15" s="182">
        <f>請求者控!M15</f>
        <v>5</v>
      </c>
      <c r="N15" s="182"/>
      <c r="O15" s="182">
        <f>請求者控!O15</f>
        <v>6</v>
      </c>
      <c r="P15" s="182"/>
      <c r="Q15" s="182">
        <f>請求者控!Q15</f>
        <v>7</v>
      </c>
      <c r="R15" s="182"/>
      <c r="S15" s="182">
        <f>請求者控!S15</f>
        <v>8</v>
      </c>
      <c r="T15" s="182"/>
      <c r="U15" s="182">
        <f>請求者控!U15</f>
        <v>9</v>
      </c>
      <c r="V15" s="182"/>
      <c r="W15" s="182">
        <f>請求者控!W15</f>
        <v>10</v>
      </c>
      <c r="X15" s="183"/>
      <c r="Y15" s="71"/>
      <c r="Z15" s="71"/>
      <c r="AA15" s="71"/>
      <c r="AB15" s="76" t="s">
        <v>62</v>
      </c>
      <c r="AC15" s="77"/>
      <c r="AD15" s="77"/>
      <c r="AE15" s="77"/>
      <c r="AF15" s="78"/>
      <c r="AG15" s="61"/>
      <c r="AH15" s="61"/>
      <c r="AI15" s="69"/>
      <c r="AJ15" s="69"/>
      <c r="AK15" s="69"/>
      <c r="AL15" s="69"/>
      <c r="AM15" s="69"/>
      <c r="AN15" s="69"/>
      <c r="AO15" s="69"/>
      <c r="AP15" s="69"/>
      <c r="AQ15" s="69"/>
      <c r="AR15" s="69"/>
    </row>
    <row r="16" spans="1:54" ht="21" customHeight="1" thickBot="1" x14ac:dyDescent="0.5">
      <c r="B16" s="184" t="s">
        <v>54</v>
      </c>
      <c r="C16" s="185"/>
      <c r="D16" s="185"/>
      <c r="E16" s="179" t="str">
        <f>IF(請求者控!E16="","",請求者控!E16)</f>
        <v>〇</v>
      </c>
      <c r="F16" s="180"/>
      <c r="G16" s="179" t="str">
        <f>IF(請求者控!G16="","",請求者控!G16)</f>
        <v/>
      </c>
      <c r="H16" s="180"/>
      <c r="I16" s="179" t="str">
        <f>IF(請求者控!I16="","",請求者控!I16)</f>
        <v/>
      </c>
      <c r="J16" s="180"/>
      <c r="K16" s="179" t="str">
        <f>IF(請求者控!K16="","",請求者控!K16)</f>
        <v>〇</v>
      </c>
      <c r="L16" s="180"/>
      <c r="M16" s="179" t="str">
        <f>IF(請求者控!M16="","",請求者控!M16)</f>
        <v>〇</v>
      </c>
      <c r="N16" s="180"/>
      <c r="O16" s="179" t="str">
        <f>IF(請求者控!O16="","",請求者控!O16)</f>
        <v>〇</v>
      </c>
      <c r="P16" s="180"/>
      <c r="Q16" s="179" t="str">
        <f>IF(請求者控!Q16="","",請求者控!Q16)</f>
        <v>〇</v>
      </c>
      <c r="R16" s="180"/>
      <c r="S16" s="179" t="str">
        <f>IF(請求者控!S16="","",請求者控!S16)</f>
        <v>〇</v>
      </c>
      <c r="T16" s="180"/>
      <c r="U16" s="179" t="str">
        <f>IF(請求者控!U16="","",請求者控!U16)</f>
        <v/>
      </c>
      <c r="V16" s="180"/>
      <c r="W16" s="179" t="str">
        <f>IF(請求者控!W16="","",請求者控!W16)</f>
        <v/>
      </c>
      <c r="X16" s="181"/>
      <c r="Y16" s="71"/>
      <c r="Z16" s="71"/>
      <c r="AA16" s="71"/>
      <c r="AB16" s="186" t="str">
        <f>IF(請求者控!AB16="","",請求者控!AB16)</f>
        <v>M30-0001</v>
      </c>
      <c r="AC16" s="187"/>
      <c r="AD16" s="187"/>
      <c r="AE16" s="187"/>
      <c r="AF16" s="188"/>
      <c r="AI16" s="69"/>
      <c r="AJ16" s="69"/>
      <c r="AK16" s="69"/>
      <c r="AL16" s="69"/>
      <c r="AM16" s="69"/>
      <c r="AN16" s="69"/>
      <c r="AO16" s="69"/>
      <c r="AP16" s="69"/>
      <c r="AQ16" s="69"/>
      <c r="AR16" s="69"/>
    </row>
    <row r="17" spans="2:55" ht="21" customHeight="1" thickBot="1" x14ac:dyDescent="0.5">
      <c r="B17" s="191" t="s">
        <v>10</v>
      </c>
      <c r="C17" s="192"/>
      <c r="D17" s="192"/>
      <c r="E17" s="77">
        <f>請求者控!E17</f>
        <v>11</v>
      </c>
      <c r="F17" s="77"/>
      <c r="G17" s="77">
        <f>請求者控!G17</f>
        <v>12</v>
      </c>
      <c r="H17" s="77"/>
      <c r="I17" s="77">
        <f>請求者控!I17</f>
        <v>13</v>
      </c>
      <c r="J17" s="77"/>
      <c r="K17" s="77">
        <f>請求者控!K17</f>
        <v>14</v>
      </c>
      <c r="L17" s="77"/>
      <c r="M17" s="77">
        <f>請求者控!M17</f>
        <v>15</v>
      </c>
      <c r="N17" s="77"/>
      <c r="O17" s="77">
        <f>請求者控!O17</f>
        <v>16</v>
      </c>
      <c r="P17" s="77"/>
      <c r="Q17" s="77">
        <f>請求者控!Q17</f>
        <v>17</v>
      </c>
      <c r="R17" s="77"/>
      <c r="S17" s="77">
        <f>請求者控!S17</f>
        <v>18</v>
      </c>
      <c r="T17" s="77"/>
      <c r="U17" s="77">
        <f>請求者控!U17</f>
        <v>19</v>
      </c>
      <c r="V17" s="77"/>
      <c r="W17" s="77">
        <f>請求者控!W17</f>
        <v>20</v>
      </c>
      <c r="X17" s="78"/>
      <c r="Y17" s="71"/>
      <c r="Z17" s="71"/>
      <c r="AA17" s="71"/>
      <c r="AB17" s="76" t="s">
        <v>50</v>
      </c>
      <c r="AC17" s="77"/>
      <c r="AD17" s="77"/>
      <c r="AE17" s="77"/>
      <c r="AF17" s="78"/>
      <c r="AG17" s="26"/>
      <c r="AH17" s="36"/>
      <c r="AI17" s="29"/>
      <c r="AJ17" s="29"/>
      <c r="AK17" s="29"/>
      <c r="AL17" s="29"/>
      <c r="AM17" s="29"/>
      <c r="AN17" s="29"/>
      <c r="AO17" s="29"/>
      <c r="AP17" s="62"/>
      <c r="AQ17" s="62"/>
      <c r="AR17" s="62"/>
      <c r="AS17" s="70"/>
      <c r="AT17" s="70"/>
      <c r="AU17" s="70"/>
      <c r="AV17" s="70"/>
      <c r="AW17" s="70"/>
      <c r="AX17" s="70"/>
      <c r="AY17" s="70"/>
      <c r="AZ17" s="70"/>
      <c r="BA17" s="70"/>
      <c r="BB17" s="70"/>
    </row>
    <row r="18" spans="2:55" ht="21" customHeight="1" thickBot="1" x14ac:dyDescent="0.5">
      <c r="B18" s="177" t="s">
        <v>54</v>
      </c>
      <c r="C18" s="178"/>
      <c r="D18" s="178"/>
      <c r="E18" s="179" t="str">
        <f>IF(請求者控!E18="","",請求者控!E18)</f>
        <v>〇</v>
      </c>
      <c r="F18" s="180"/>
      <c r="G18" s="179" t="str">
        <f>IF(請求者控!G18="","",請求者控!G18)</f>
        <v>〇</v>
      </c>
      <c r="H18" s="180"/>
      <c r="I18" s="179" t="str">
        <f>IF(請求者控!I18="","",請求者控!I18)</f>
        <v>〇</v>
      </c>
      <c r="J18" s="180"/>
      <c r="K18" s="179" t="str">
        <f>IF(請求者控!K18="","",請求者控!K18)</f>
        <v>〇</v>
      </c>
      <c r="L18" s="180"/>
      <c r="M18" s="179" t="str">
        <f>IF(請求者控!M18="","",請求者控!M18)</f>
        <v>〇</v>
      </c>
      <c r="N18" s="180"/>
      <c r="O18" s="179" t="str">
        <f>IF(請求者控!O18="","",請求者控!O18)</f>
        <v/>
      </c>
      <c r="P18" s="180"/>
      <c r="Q18" s="179" t="str">
        <f>IF(請求者控!Q18="","",請求者控!Q18)</f>
        <v/>
      </c>
      <c r="R18" s="180"/>
      <c r="S18" s="179" t="str">
        <f>IF(請求者控!S18="","",請求者控!S18)</f>
        <v>〇</v>
      </c>
      <c r="T18" s="180"/>
      <c r="U18" s="179" t="str">
        <f>IF(請求者控!U18="","",請求者控!U18)</f>
        <v>〇</v>
      </c>
      <c r="V18" s="180"/>
      <c r="W18" s="179" t="str">
        <f>IF(請求者控!W18="","",請求者控!W18)</f>
        <v>　</v>
      </c>
      <c r="X18" s="181"/>
      <c r="Y18" s="71"/>
      <c r="Z18" s="71"/>
      <c r="AA18" s="71"/>
      <c r="AB18" s="118">
        <f>請求者控!AB18</f>
        <v>19</v>
      </c>
      <c r="AC18" s="119"/>
      <c r="AD18" s="119"/>
      <c r="AE18" s="120" t="s">
        <v>48</v>
      </c>
      <c r="AF18" s="121"/>
      <c r="AG18" s="33"/>
      <c r="AH18" s="33"/>
      <c r="AI18" s="129" t="s">
        <v>82</v>
      </c>
      <c r="AJ18" s="130"/>
      <c r="AK18" s="130"/>
      <c r="AL18" s="130"/>
      <c r="AM18" s="130"/>
      <c r="AN18" s="130"/>
      <c r="AO18" s="130"/>
      <c r="AP18" s="130"/>
      <c r="AQ18" s="229" t="s">
        <v>33</v>
      </c>
      <c r="AR18" s="130"/>
      <c r="AS18" s="130"/>
      <c r="AT18" s="130"/>
      <c r="AU18" s="130"/>
      <c r="AV18" s="131"/>
      <c r="AW18" s="130" t="s">
        <v>0</v>
      </c>
      <c r="AX18" s="130"/>
      <c r="AY18" s="130"/>
      <c r="AZ18" s="130"/>
      <c r="BA18" s="130"/>
      <c r="BB18" s="133"/>
      <c r="BC18" s="6"/>
    </row>
    <row r="19" spans="2:55" ht="21" customHeight="1" thickBot="1" x14ac:dyDescent="0.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/>
      <c r="Z19" s="6"/>
      <c r="AG19" s="33"/>
      <c r="AH19" s="33"/>
      <c r="AI19" s="242" t="s">
        <v>83</v>
      </c>
      <c r="AJ19" s="243"/>
      <c r="AK19" s="243"/>
      <c r="AL19" s="243"/>
      <c r="AM19" s="240">
        <f>IF(V10=2000,1291,IF(V10=3000,1292,""))</f>
        <v>1291</v>
      </c>
      <c r="AN19" s="240"/>
      <c r="AO19" s="240"/>
      <c r="AP19" s="241"/>
      <c r="AQ19" s="244">
        <f>R22</f>
        <v>38000</v>
      </c>
      <c r="AR19" s="245"/>
      <c r="AS19" s="245"/>
      <c r="AT19" s="245"/>
      <c r="AU19" s="245"/>
      <c r="AV19" s="246"/>
      <c r="AW19" s="244">
        <f>Z22</f>
        <v>3800</v>
      </c>
      <c r="AX19" s="245"/>
      <c r="AY19" s="245"/>
      <c r="AZ19" s="245"/>
      <c r="BA19" s="245"/>
      <c r="BB19" s="247"/>
    </row>
    <row r="20" spans="2:55" ht="21" customHeight="1" thickBot="1" x14ac:dyDescent="0.5">
      <c r="B20" s="129" t="s">
        <v>29</v>
      </c>
      <c r="C20" s="130"/>
      <c r="D20" s="130"/>
      <c r="E20" s="130"/>
      <c r="F20" s="130"/>
      <c r="G20" s="130"/>
      <c r="H20" s="130"/>
      <c r="I20" s="131"/>
      <c r="J20" s="132" t="s">
        <v>36</v>
      </c>
      <c r="K20" s="132"/>
      <c r="L20" s="132"/>
      <c r="M20" s="132"/>
      <c r="N20" s="132"/>
      <c r="O20" s="132"/>
      <c r="P20" s="132"/>
      <c r="Q20" s="132"/>
      <c r="R20" s="132" t="s">
        <v>37</v>
      </c>
      <c r="S20" s="132"/>
      <c r="T20" s="132"/>
      <c r="U20" s="132"/>
      <c r="V20" s="132"/>
      <c r="W20" s="132"/>
      <c r="X20" s="132"/>
      <c r="Y20" s="132"/>
      <c r="Z20" s="130" t="s">
        <v>34</v>
      </c>
      <c r="AA20" s="130"/>
      <c r="AB20" s="130"/>
      <c r="AC20" s="130"/>
      <c r="AD20" s="130"/>
      <c r="AE20" s="130"/>
      <c r="AF20" s="133"/>
      <c r="AG20" s="33"/>
      <c r="AH20" s="33"/>
      <c r="AI20" s="208" t="s">
        <v>12</v>
      </c>
      <c r="AJ20" s="209"/>
      <c r="AK20" s="209"/>
      <c r="AL20" s="209"/>
      <c r="AM20" s="209"/>
      <c r="AN20" s="209"/>
      <c r="AO20" s="209"/>
      <c r="AP20" s="230" t="s">
        <v>13</v>
      </c>
      <c r="AQ20" s="209"/>
      <c r="AR20" s="209"/>
      <c r="AS20" s="209"/>
      <c r="AT20" s="209"/>
      <c r="AU20" s="231"/>
      <c r="AV20" s="209" t="s">
        <v>14</v>
      </c>
      <c r="AW20" s="209"/>
      <c r="AX20" s="209"/>
      <c r="AY20" s="209"/>
      <c r="AZ20" s="209"/>
      <c r="BA20" s="209"/>
      <c r="BB20" s="232"/>
    </row>
    <row r="21" spans="2:55" ht="21" customHeight="1" x14ac:dyDescent="0.45">
      <c r="B21" s="122" t="s">
        <v>32</v>
      </c>
      <c r="C21" s="123"/>
      <c r="D21" s="123"/>
      <c r="E21" s="123"/>
      <c r="F21" s="123"/>
      <c r="G21" s="123"/>
      <c r="H21" s="123"/>
      <c r="I21" s="124"/>
      <c r="J21" s="125">
        <f>IF(請求者控!J21="","",請求者控!J21)</f>
        <v>41800</v>
      </c>
      <c r="K21" s="125"/>
      <c r="L21" s="125"/>
      <c r="M21" s="125"/>
      <c r="N21" s="125"/>
      <c r="O21" s="125"/>
      <c r="P21" s="125"/>
      <c r="Q21" s="125"/>
      <c r="R21" s="125">
        <f>IF(請求者控!R21="","",請求者控!R21)</f>
        <v>38000</v>
      </c>
      <c r="S21" s="125"/>
      <c r="T21" s="125"/>
      <c r="U21" s="125"/>
      <c r="V21" s="125"/>
      <c r="W21" s="125"/>
      <c r="X21" s="125"/>
      <c r="Y21" s="125"/>
      <c r="Z21" s="127">
        <f>IF(請求者控!Z21="","",請求者控!Z21)</f>
        <v>3800</v>
      </c>
      <c r="AA21" s="127"/>
      <c r="AB21" s="127"/>
      <c r="AC21" s="127"/>
      <c r="AD21" s="127"/>
      <c r="AE21" s="127"/>
      <c r="AF21" s="128"/>
      <c r="AG21" s="33"/>
      <c r="AH21" s="33"/>
      <c r="AI21" s="34"/>
      <c r="AP21" s="52"/>
      <c r="AU21" s="53"/>
      <c r="BB21" s="42"/>
    </row>
    <row r="22" spans="2:55" ht="21.9" customHeight="1" thickBot="1" x14ac:dyDescent="0.5">
      <c r="B22" s="43"/>
      <c r="C22" s="44"/>
      <c r="D22" s="44"/>
      <c r="E22" s="44"/>
      <c r="F22" s="44"/>
      <c r="G22" s="44"/>
      <c r="H22" s="45" t="s">
        <v>18</v>
      </c>
      <c r="I22" s="44"/>
      <c r="J22" s="109">
        <f>請求者控!J22</f>
        <v>41800</v>
      </c>
      <c r="K22" s="109"/>
      <c r="L22" s="109"/>
      <c r="M22" s="109"/>
      <c r="N22" s="109"/>
      <c r="O22" s="109"/>
      <c r="P22" s="109"/>
      <c r="Q22" s="109"/>
      <c r="R22" s="109">
        <f>請求者控!R22</f>
        <v>38000</v>
      </c>
      <c r="S22" s="109"/>
      <c r="T22" s="109"/>
      <c r="U22" s="109"/>
      <c r="V22" s="109"/>
      <c r="W22" s="109"/>
      <c r="X22" s="109"/>
      <c r="Y22" s="109"/>
      <c r="Z22" s="116">
        <f>請求者控!Z22</f>
        <v>3800</v>
      </c>
      <c r="AA22" s="116"/>
      <c r="AB22" s="116"/>
      <c r="AC22" s="116"/>
      <c r="AD22" s="116"/>
      <c r="AE22" s="116"/>
      <c r="AF22" s="117"/>
      <c r="AG22" s="33"/>
      <c r="AH22" s="33"/>
      <c r="AI22" s="37"/>
      <c r="AJ22" s="38"/>
      <c r="AK22" s="38"/>
      <c r="AL22" s="38"/>
      <c r="AM22" s="38"/>
      <c r="AN22" s="38"/>
      <c r="AO22" s="38"/>
      <c r="AP22" s="39"/>
      <c r="AQ22" s="38"/>
      <c r="AR22" s="38"/>
      <c r="AS22" s="38"/>
      <c r="AT22" s="38"/>
      <c r="AU22" s="40"/>
      <c r="AV22" s="38"/>
      <c r="AW22" s="38"/>
      <c r="AX22" s="38"/>
      <c r="AY22" s="38"/>
      <c r="AZ22" s="38"/>
      <c r="BA22" s="38"/>
      <c r="BB22" s="41"/>
    </row>
    <row r="23" spans="2:55" ht="16.2" customHeight="1" thickBot="1" x14ac:dyDescent="0.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6"/>
      <c r="AA23" s="6"/>
      <c r="AI23" s="213" t="s">
        <v>24</v>
      </c>
      <c r="AJ23" s="214"/>
      <c r="AK23" s="214"/>
      <c r="AL23" s="217"/>
      <c r="AM23" s="218"/>
      <c r="AN23" s="218"/>
      <c r="AO23" s="218"/>
      <c r="AP23" s="218"/>
      <c r="AQ23" s="218"/>
      <c r="AR23" s="218"/>
      <c r="AS23" s="218"/>
      <c r="AT23" s="218"/>
      <c r="AU23" s="218"/>
      <c r="AV23" s="219"/>
      <c r="AW23" s="221" t="s">
        <v>15</v>
      </c>
      <c r="AX23" s="222"/>
      <c r="AY23" s="225"/>
      <c r="AZ23" s="225"/>
      <c r="BA23" s="225"/>
      <c r="BB23" s="226"/>
    </row>
    <row r="24" spans="2:55" ht="26.1" customHeight="1" thickBot="1" x14ac:dyDescent="0.5">
      <c r="B24" s="46"/>
      <c r="C24" s="47"/>
      <c r="D24" s="47"/>
      <c r="E24" s="47"/>
      <c r="F24" s="111" t="s">
        <v>46</v>
      </c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48"/>
      <c r="W24" s="48"/>
      <c r="X24" s="48"/>
      <c r="Y24" s="49"/>
      <c r="Z24" s="112">
        <f>請求者控!Z24</f>
        <v>41800</v>
      </c>
      <c r="AA24" s="112"/>
      <c r="AB24" s="112"/>
      <c r="AC24" s="112"/>
      <c r="AD24" s="112"/>
      <c r="AE24" s="112"/>
      <c r="AF24" s="113"/>
      <c r="AG24" s="50"/>
      <c r="AH24" s="50"/>
      <c r="AI24" s="215"/>
      <c r="AJ24" s="216"/>
      <c r="AK24" s="216"/>
      <c r="AL24" s="210"/>
      <c r="AM24" s="211"/>
      <c r="AN24" s="211"/>
      <c r="AO24" s="211"/>
      <c r="AP24" s="211"/>
      <c r="AQ24" s="211"/>
      <c r="AR24" s="211"/>
      <c r="AS24" s="211"/>
      <c r="AT24" s="211"/>
      <c r="AU24" s="211"/>
      <c r="AV24" s="212"/>
      <c r="AW24" s="223"/>
      <c r="AX24" s="224"/>
      <c r="AY24" s="227"/>
      <c r="AZ24" s="227"/>
      <c r="BA24" s="227"/>
      <c r="BB24" s="228"/>
    </row>
    <row r="25" spans="2:55" ht="10.199999999999999" customHeight="1" x14ac:dyDescent="0.45">
      <c r="B25" s="5"/>
      <c r="C25" s="5"/>
      <c r="D25" s="5"/>
      <c r="E25" s="5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AB25" s="7"/>
      <c r="AC25" s="7"/>
      <c r="AD25" s="7"/>
      <c r="AE25" s="7"/>
      <c r="AF25" s="7"/>
      <c r="AG25" s="7"/>
      <c r="AH25" s="7"/>
    </row>
  </sheetData>
  <sheetProtection algorithmName="SHA-512" hashValue="wH2z/5LCaUPQam08Grx4m9Ga6kkrh9v2m5gGBD48oUiwxkok5Au305YLfwrXWQvClF9aJcBD87bWHVyjucTS1g==" saltValue="JY7sSzOx85ctL1G2+KPdnQ==" spinCount="100000" sheet="1" selectLockedCells="1"/>
  <mergeCells count="158">
    <mergeCell ref="Y13:Z13"/>
    <mergeCell ref="Y14:Z14"/>
    <mergeCell ref="AW23:AX24"/>
    <mergeCell ref="AS9:AU9"/>
    <mergeCell ref="AV9:BB9"/>
    <mergeCell ref="AY23:BB24"/>
    <mergeCell ref="AI18:AP18"/>
    <mergeCell ref="AQ18:AV18"/>
    <mergeCell ref="AW18:BB18"/>
    <mergeCell ref="AP20:AU20"/>
    <mergeCell ref="AV20:BB20"/>
    <mergeCell ref="AP13:AR13"/>
    <mergeCell ref="AQ12:AR12"/>
    <mergeCell ref="AS12:BB12"/>
    <mergeCell ref="AS11:BB11"/>
    <mergeCell ref="AI12:AK12"/>
    <mergeCell ref="AL12:AP12"/>
    <mergeCell ref="AQ11:AR11"/>
    <mergeCell ref="AI11:AL11"/>
    <mergeCell ref="AM11:AN11"/>
    <mergeCell ref="AM19:AP19"/>
    <mergeCell ref="AI19:AL19"/>
    <mergeCell ref="AQ19:AV19"/>
    <mergeCell ref="AW19:BB19"/>
    <mergeCell ref="R22:Y22"/>
    <mergeCell ref="Z22:AF22"/>
    <mergeCell ref="F24:U24"/>
    <mergeCell ref="Z24:AF24"/>
    <mergeCell ref="AI20:AO20"/>
    <mergeCell ref="J22:Q22"/>
    <mergeCell ref="AL24:AV24"/>
    <mergeCell ref="AI23:AK24"/>
    <mergeCell ref="AL23:AV23"/>
    <mergeCell ref="B21:I21"/>
    <mergeCell ref="J21:Q21"/>
    <mergeCell ref="R21:Y21"/>
    <mergeCell ref="Z21:AF21"/>
    <mergeCell ref="B20:I20"/>
    <mergeCell ref="J20:Q20"/>
    <mergeCell ref="R20:Y20"/>
    <mergeCell ref="Z20:AF20"/>
    <mergeCell ref="U13:V13"/>
    <mergeCell ref="W13:X13"/>
    <mergeCell ref="AB13:AF13"/>
    <mergeCell ref="U14:V14"/>
    <mergeCell ref="W14:X14"/>
    <mergeCell ref="AB14:AF14"/>
    <mergeCell ref="U15:V15"/>
    <mergeCell ref="B17:D17"/>
    <mergeCell ref="E17:F17"/>
    <mergeCell ref="G17:H17"/>
    <mergeCell ref="I17:J17"/>
    <mergeCell ref="K17:L17"/>
    <mergeCell ref="M17:N17"/>
    <mergeCell ref="O17:P17"/>
    <mergeCell ref="Q17:R17"/>
    <mergeCell ref="S17:T17"/>
    <mergeCell ref="B14:D14"/>
    <mergeCell ref="E14:F14"/>
    <mergeCell ref="G14:H14"/>
    <mergeCell ref="I14:J14"/>
    <mergeCell ref="K14:L14"/>
    <mergeCell ref="M14:N14"/>
    <mergeCell ref="O14:P14"/>
    <mergeCell ref="Q14:R14"/>
    <mergeCell ref="F12:H12"/>
    <mergeCell ref="J12:K12"/>
    <mergeCell ref="L12:M12"/>
    <mergeCell ref="O12:P12"/>
    <mergeCell ref="R12:S12"/>
    <mergeCell ref="V12:W12"/>
    <mergeCell ref="Y12:Z12"/>
    <mergeCell ref="V11:Z11"/>
    <mergeCell ref="AA11:AF11"/>
    <mergeCell ref="AA10:AF10"/>
    <mergeCell ref="AI10:AK10"/>
    <mergeCell ref="AL10:AR10"/>
    <mergeCell ref="AU10:AZ10"/>
    <mergeCell ref="D10:M10"/>
    <mergeCell ref="N10:O10"/>
    <mergeCell ref="P10:Q10"/>
    <mergeCell ref="R10:U10"/>
    <mergeCell ref="V10:Z10"/>
    <mergeCell ref="R9:U9"/>
    <mergeCell ref="V9:Z9"/>
    <mergeCell ref="AA9:AF9"/>
    <mergeCell ref="AI9:AK9"/>
    <mergeCell ref="AL9:AR9"/>
    <mergeCell ref="B9:C9"/>
    <mergeCell ref="D9:M9"/>
    <mergeCell ref="N9:O9"/>
    <mergeCell ref="P9:Q9"/>
    <mergeCell ref="AB8:AF8"/>
    <mergeCell ref="AL8:AY8"/>
    <mergeCell ref="E7:Z7"/>
    <mergeCell ref="AI7:AK7"/>
    <mergeCell ref="AL7:BA7"/>
    <mergeCell ref="AL6:BA6"/>
    <mergeCell ref="AI5:AK5"/>
    <mergeCell ref="AL5:BA5"/>
    <mergeCell ref="AZ2:BA2"/>
    <mergeCell ref="O2:AQ2"/>
    <mergeCell ref="AS2:AU2"/>
    <mergeCell ref="AI4:AK4"/>
    <mergeCell ref="AL4:AN4"/>
    <mergeCell ref="AP4:AR4"/>
    <mergeCell ref="X3:AH3"/>
    <mergeCell ref="AI3:AN3"/>
    <mergeCell ref="AW2:AX2"/>
    <mergeCell ref="S14:T14"/>
    <mergeCell ref="B13:D13"/>
    <mergeCell ref="E13:F13"/>
    <mergeCell ref="G13:H13"/>
    <mergeCell ref="I13:J13"/>
    <mergeCell ref="K13:L13"/>
    <mergeCell ref="M13:N13"/>
    <mergeCell ref="O13:P13"/>
    <mergeCell ref="Q13:R13"/>
    <mergeCell ref="S13:T13"/>
    <mergeCell ref="W15:X15"/>
    <mergeCell ref="AB15:AF15"/>
    <mergeCell ref="B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AB16:AF16"/>
    <mergeCell ref="B15:D15"/>
    <mergeCell ref="E15:F15"/>
    <mergeCell ref="G15:H15"/>
    <mergeCell ref="I15:J15"/>
    <mergeCell ref="K15:L15"/>
    <mergeCell ref="M15:N15"/>
    <mergeCell ref="O15:P15"/>
    <mergeCell ref="Q15:R15"/>
    <mergeCell ref="S15:T15"/>
    <mergeCell ref="AB17:AF17"/>
    <mergeCell ref="B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AB18:AD18"/>
    <mergeCell ref="AE18:AF18"/>
    <mergeCell ref="U17:V17"/>
    <mergeCell ref="W17:X17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fitToWidth="2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C25"/>
  <sheetViews>
    <sheetView showGridLines="0" zoomScaleNormal="100" zoomScaleSheetLayoutView="80" workbookViewId="0">
      <selection activeCell="A2" sqref="A2"/>
    </sheetView>
  </sheetViews>
  <sheetFormatPr defaultColWidth="3.5" defaultRowHeight="14.4" x14ac:dyDescent="0.45"/>
  <cols>
    <col min="1" max="1" width="2.19921875" style="4" customWidth="1"/>
    <col min="2" max="3" width="2.59765625" style="4" customWidth="1"/>
    <col min="4" max="21" width="2.19921875" style="4" customWidth="1"/>
    <col min="22" max="23" width="2.5" style="4" customWidth="1"/>
    <col min="24" max="41" width="2.19921875" style="4" customWidth="1"/>
    <col min="42" max="43" width="2.5" style="4" customWidth="1"/>
    <col min="44" max="54" width="2.59765625" style="4" customWidth="1"/>
    <col min="55" max="55" width="2.19921875" style="4" customWidth="1"/>
    <col min="56" max="16384" width="3.5" style="4"/>
  </cols>
  <sheetData>
    <row r="1" spans="1:54" s="10" customFormat="1" ht="9.6" x14ac:dyDescent="0.45">
      <c r="A1" s="11" t="str">
        <f>請求者控!A1</f>
        <v>共、工-236（電） A4横　23.12</v>
      </c>
    </row>
    <row r="2" spans="1:54" ht="22.2" customHeight="1" thickBot="1" x14ac:dyDescent="0.5">
      <c r="O2" s="165" t="s">
        <v>2</v>
      </c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2"/>
      <c r="AS2" s="197">
        <f>IF(請求者控!AS2="","",請求者控!AS2)</f>
        <v>2024</v>
      </c>
      <c r="AT2" s="197"/>
      <c r="AU2" s="197"/>
      <c r="AV2" s="20" t="s">
        <v>8</v>
      </c>
      <c r="AW2" s="197">
        <f>IF(請求者控!AW2="","",請求者控!AW2)</f>
        <v>3</v>
      </c>
      <c r="AX2" s="197"/>
      <c r="AY2" s="20" t="s">
        <v>9</v>
      </c>
      <c r="AZ2" s="197">
        <f>IF(請求者控!AZ2="","",請求者控!AZ2)</f>
        <v>20</v>
      </c>
      <c r="BA2" s="197"/>
      <c r="BB2" s="20" t="s">
        <v>10</v>
      </c>
    </row>
    <row r="3" spans="1:54" ht="22.2" customHeight="1" thickBot="1" x14ac:dyDescent="0.5">
      <c r="W3" s="13"/>
      <c r="X3" s="163" t="s">
        <v>60</v>
      </c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4" t="s">
        <v>20</v>
      </c>
      <c r="AJ3" s="164"/>
      <c r="AK3" s="164"/>
      <c r="AL3" s="164"/>
      <c r="AM3" s="164"/>
      <c r="AN3" s="164"/>
      <c r="AO3" s="14" t="s">
        <v>19</v>
      </c>
      <c r="AP3" s="15">
        <f>IF(請求者控!AP3="","",請求者控!AP3)</f>
        <v>1</v>
      </c>
      <c r="AQ3" s="15">
        <f>IF(請求者控!AQ3="","",請求者控!AQ3)</f>
        <v>2</v>
      </c>
      <c r="AR3" s="15">
        <f>IF(請求者控!AR3="","",請求者控!AR3)</f>
        <v>3</v>
      </c>
      <c r="AS3" s="15">
        <f>IF(請求者控!AS3="","",請求者控!AS3)</f>
        <v>4</v>
      </c>
      <c r="AT3" s="15">
        <f>IF(請求者控!AT3="","",請求者控!AT3)</f>
        <v>5</v>
      </c>
      <c r="AU3" s="15">
        <f>IF(請求者控!AU3="","",請求者控!AU3)</f>
        <v>6</v>
      </c>
      <c r="AV3" s="15">
        <f>IF(請求者控!AV3="","",請求者控!AV3)</f>
        <v>7</v>
      </c>
      <c r="AW3" s="15">
        <f>IF(請求者控!AW3="","",請求者控!AW3)</f>
        <v>8</v>
      </c>
      <c r="AX3" s="15">
        <f>IF(請求者控!AX3="","",請求者控!AX3)</f>
        <v>9</v>
      </c>
      <c r="AY3" s="15">
        <f>IF(請求者控!AY3="","",請求者控!AY3)</f>
        <v>0</v>
      </c>
      <c r="AZ3" s="15">
        <f>IF(請求者控!AZ3="","",請求者控!AZ3)</f>
        <v>1</v>
      </c>
      <c r="BA3" s="15">
        <f>IF(請求者控!BA3="","",請求者控!BA3)</f>
        <v>2</v>
      </c>
      <c r="BB3" s="16">
        <f>IF(請求者控!BB3="","",請求者控!BB3)</f>
        <v>3</v>
      </c>
    </row>
    <row r="4" spans="1:54" ht="19.95" customHeight="1" x14ac:dyDescent="0.45">
      <c r="A4" s="17"/>
      <c r="B4" s="18" t="s">
        <v>47</v>
      </c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171" t="s">
        <v>4</v>
      </c>
      <c r="AJ4" s="171"/>
      <c r="AK4" s="171"/>
      <c r="AL4" s="197" t="str">
        <f>IF(請求者控!AL4=0,"",請求者控!AL4)</f>
        <v>100</v>
      </c>
      <c r="AM4" s="197"/>
      <c r="AN4" s="197"/>
      <c r="AO4" s="20" t="s">
        <v>11</v>
      </c>
      <c r="AP4" s="197" t="str">
        <f>IF(請求者控!AP4=0,"",請求者控!AP4)</f>
        <v>0123</v>
      </c>
      <c r="AQ4" s="197"/>
      <c r="AR4" s="197"/>
    </row>
    <row r="5" spans="1:54" ht="19.95" customHeight="1" x14ac:dyDescent="0.45"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169" t="s">
        <v>25</v>
      </c>
      <c r="AJ5" s="169"/>
      <c r="AK5" s="169"/>
      <c r="AL5" s="196" t="str">
        <f>IF(請求者控!AL5=0,"",請求者控!AL5)</f>
        <v>東京都○○区○○町1丁目2番3号</v>
      </c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</row>
    <row r="6" spans="1:54" ht="16.2" customHeight="1" x14ac:dyDescent="0.45">
      <c r="C6" s="21" t="s">
        <v>45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AI6" s="23"/>
      <c r="AJ6" s="23"/>
      <c r="AK6" s="20"/>
      <c r="AL6" s="193" t="str">
        <f>IF(請求者控!AL6=0,"",請求者控!AL6)</f>
        <v>〇〇セントラルビル10階</v>
      </c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</row>
    <row r="7" spans="1:54" ht="19.95" customHeight="1" x14ac:dyDescent="0.2">
      <c r="B7" s="24" t="s">
        <v>3</v>
      </c>
      <c r="C7" s="25"/>
      <c r="D7" s="25"/>
      <c r="E7" s="194" t="str">
        <f>IF(請求者控!E7="","",請求者控!E7)</f>
        <v>〇〇下水道工事</v>
      </c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I7" s="169" t="s">
        <v>5</v>
      </c>
      <c r="AJ7" s="169"/>
      <c r="AK7" s="169"/>
      <c r="AL7" s="195" t="str">
        <f>IF(請求者控!AL7=0,"",請求者控!AL7)</f>
        <v>〇〇建設株式会社</v>
      </c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</row>
    <row r="8" spans="1:54" ht="19.95" customHeight="1" thickBot="1" x14ac:dyDescent="0.2">
      <c r="B8" s="9"/>
      <c r="C8" s="9"/>
      <c r="D8" s="9"/>
      <c r="AB8" s="176" t="s">
        <v>6</v>
      </c>
      <c r="AC8" s="176"/>
      <c r="AD8" s="176"/>
      <c r="AE8" s="176"/>
      <c r="AF8" s="176"/>
      <c r="AI8" s="20"/>
      <c r="AJ8" s="23"/>
      <c r="AK8" s="23"/>
      <c r="AL8" s="193" t="str">
        <f>IF(請求者控!AL8=0,"",請求者控!AL8)</f>
        <v>代表取締役社長 　〇〇　〇〇</v>
      </c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BA8" s="20" t="s">
        <v>7</v>
      </c>
    </row>
    <row r="9" spans="1:54" ht="16.2" customHeight="1" thickBot="1" x14ac:dyDescent="0.2">
      <c r="B9" s="129" t="s">
        <v>16</v>
      </c>
      <c r="C9" s="130"/>
      <c r="D9" s="140" t="s">
        <v>1</v>
      </c>
      <c r="E9" s="130"/>
      <c r="F9" s="130"/>
      <c r="G9" s="130"/>
      <c r="H9" s="130"/>
      <c r="I9" s="130"/>
      <c r="J9" s="130"/>
      <c r="K9" s="130"/>
      <c r="L9" s="130"/>
      <c r="M9" s="141"/>
      <c r="N9" s="140" t="s">
        <v>17</v>
      </c>
      <c r="O9" s="141"/>
      <c r="P9" s="142" t="s">
        <v>21</v>
      </c>
      <c r="Q9" s="142"/>
      <c r="R9" s="142" t="s">
        <v>30</v>
      </c>
      <c r="S9" s="142"/>
      <c r="T9" s="142"/>
      <c r="U9" s="142"/>
      <c r="V9" s="130" t="s">
        <v>31</v>
      </c>
      <c r="W9" s="130"/>
      <c r="X9" s="130"/>
      <c r="Y9" s="130"/>
      <c r="Z9" s="130"/>
      <c r="AA9" s="168" t="s">
        <v>23</v>
      </c>
      <c r="AB9" s="130"/>
      <c r="AC9" s="130"/>
      <c r="AD9" s="130"/>
      <c r="AE9" s="130"/>
      <c r="AF9" s="133"/>
      <c r="AG9" s="26"/>
      <c r="AH9" s="27"/>
      <c r="AI9" s="169" t="s">
        <v>26</v>
      </c>
      <c r="AJ9" s="169"/>
      <c r="AK9" s="169"/>
      <c r="AL9" s="248" t="str">
        <f>IF(請求者控!AL9="","",請求者控!AL9)</f>
        <v>03-1234-5678</v>
      </c>
      <c r="AM9" s="248"/>
      <c r="AN9" s="248"/>
      <c r="AO9" s="248"/>
      <c r="AP9" s="248"/>
      <c r="AQ9" s="248"/>
      <c r="AR9" s="248"/>
      <c r="AS9" s="169" t="s">
        <v>27</v>
      </c>
      <c r="AT9" s="169"/>
      <c r="AU9" s="169"/>
      <c r="AV9" s="193" t="str">
        <f>IF(請求者控!AV9="","",請求者控!AV9)</f>
        <v>03-1234-6789</v>
      </c>
      <c r="AW9" s="193"/>
      <c r="AX9" s="193"/>
      <c r="AY9" s="193"/>
      <c r="AZ9" s="193"/>
      <c r="BA9" s="193"/>
      <c r="BB9" s="193"/>
    </row>
    <row r="10" spans="1:54" ht="23.1" customHeight="1" thickBot="1" x14ac:dyDescent="0.25">
      <c r="B10" s="66">
        <f>IF(請求者控!B10=0,"",請求者控!B10)</f>
        <v>3</v>
      </c>
      <c r="C10" s="67">
        <f>IF(請求者控!C10=0,"",請求者控!C10)</f>
        <v>20</v>
      </c>
      <c r="D10" s="200" t="str">
        <f>IF(請求者控!D10="","",請求者控!D10)</f>
        <v>マイスター報奨金</v>
      </c>
      <c r="E10" s="201"/>
      <c r="F10" s="201"/>
      <c r="G10" s="201"/>
      <c r="H10" s="201"/>
      <c r="I10" s="201"/>
      <c r="J10" s="201"/>
      <c r="K10" s="201"/>
      <c r="L10" s="201"/>
      <c r="M10" s="202"/>
      <c r="N10" s="203" t="str">
        <f>IF(請求者控!N10=0,"",請求者控!N10)</f>
        <v>10％</v>
      </c>
      <c r="O10" s="203"/>
      <c r="P10" s="204" t="str">
        <f>IF(請求者控!P10=0,"",請求者控!P10)</f>
        <v>日</v>
      </c>
      <c r="Q10" s="204"/>
      <c r="R10" s="151">
        <f>IF(請求者控!R10=0,"",請求者控!R10)</f>
        <v>19</v>
      </c>
      <c r="S10" s="151"/>
      <c r="T10" s="151" t="e">
        <f>IF(#REF!=0,"",#REF!)</f>
        <v>#REF!</v>
      </c>
      <c r="U10" s="151"/>
      <c r="V10" s="152">
        <f>IF(請求者控!V10="","",請求者控!V10)</f>
        <v>2000</v>
      </c>
      <c r="W10" s="152"/>
      <c r="X10" s="152"/>
      <c r="Y10" s="152"/>
      <c r="Z10" s="152"/>
      <c r="AA10" s="153">
        <f>IF(請求者控!AA10="","",請求者控!AA10)</f>
        <v>38000</v>
      </c>
      <c r="AB10" s="154"/>
      <c r="AC10" s="154"/>
      <c r="AD10" s="154"/>
      <c r="AE10" s="154"/>
      <c r="AF10" s="155"/>
      <c r="AG10" s="61"/>
      <c r="AI10" s="156" t="s">
        <v>38</v>
      </c>
      <c r="AJ10" s="156"/>
      <c r="AK10" s="156"/>
      <c r="AL10" s="198" t="str">
        <f>IF(請求者控!AL10="","",請求者控!AL10)</f>
        <v>〇〇〇〇</v>
      </c>
      <c r="AM10" s="199"/>
      <c r="AN10" s="199"/>
      <c r="AO10" s="198"/>
      <c r="AP10" s="198"/>
      <c r="AQ10" s="198"/>
      <c r="AR10" s="198"/>
      <c r="AS10" s="28" t="s">
        <v>43</v>
      </c>
      <c r="AT10" s="25"/>
      <c r="AU10" s="198" t="str">
        <f>IF(請求者控!AU10="","",請求者控!AU10)</f>
        <v>〇〇〇〇〇〇</v>
      </c>
      <c r="AV10" s="198"/>
      <c r="AW10" s="198"/>
      <c r="AX10" s="198"/>
      <c r="AY10" s="198"/>
      <c r="AZ10" s="198"/>
      <c r="BA10" s="28" t="s">
        <v>44</v>
      </c>
      <c r="BB10" s="25"/>
    </row>
    <row r="11" spans="1:54" ht="23.1" customHeight="1" thickBot="1" x14ac:dyDescent="0.2">
      <c r="B11" s="8"/>
      <c r="C11" s="8"/>
      <c r="N11" s="5"/>
      <c r="O11" s="5"/>
      <c r="P11" s="33"/>
      <c r="Q11" s="33"/>
      <c r="R11" s="33"/>
      <c r="S11" s="33"/>
      <c r="T11" s="33"/>
      <c r="U11" s="33"/>
      <c r="V11" s="107" t="s">
        <v>22</v>
      </c>
      <c r="W11" s="107"/>
      <c r="X11" s="107"/>
      <c r="Y11" s="107"/>
      <c r="Z11" s="108"/>
      <c r="AA11" s="102">
        <f>請求者控!AA11</f>
        <v>38000</v>
      </c>
      <c r="AB11" s="103"/>
      <c r="AC11" s="103"/>
      <c r="AD11" s="103"/>
      <c r="AE11" s="103"/>
      <c r="AF11" s="104"/>
      <c r="AG11" s="61"/>
      <c r="AI11" s="144" t="s">
        <v>39</v>
      </c>
      <c r="AJ11" s="145"/>
      <c r="AK11" s="145"/>
      <c r="AL11" s="145"/>
      <c r="AM11" s="238">
        <f>IF(請求者控!AM11=0,"",請求者控!AM11)</f>
        <v>1</v>
      </c>
      <c r="AN11" s="239"/>
      <c r="AO11" s="11"/>
      <c r="AP11" s="11"/>
      <c r="AQ11" s="139" t="s">
        <v>42</v>
      </c>
      <c r="AR11" s="139"/>
      <c r="AS11" s="234" t="str">
        <f>IF(請求者控!AS11="","",請求者控!AS11)</f>
        <v>マルマルショウジ（カ</v>
      </c>
      <c r="AT11" s="234"/>
      <c r="AU11" s="234"/>
      <c r="AV11" s="234"/>
      <c r="AW11" s="234"/>
      <c r="AX11" s="234"/>
      <c r="AY11" s="234"/>
      <c r="AZ11" s="234"/>
      <c r="BA11" s="234"/>
      <c r="BB11" s="234"/>
    </row>
    <row r="12" spans="1:54" ht="23.1" customHeight="1" thickBot="1" x14ac:dyDescent="0.5">
      <c r="B12" s="71" t="s">
        <v>51</v>
      </c>
      <c r="C12" s="71"/>
      <c r="D12" s="71" t="s">
        <v>52</v>
      </c>
      <c r="E12" s="71"/>
      <c r="F12" s="205">
        <f>IF(請求者控!F12="","",請求者控!F12)</f>
        <v>2024</v>
      </c>
      <c r="G12" s="205"/>
      <c r="H12" s="205"/>
      <c r="I12" s="71" t="s">
        <v>53</v>
      </c>
      <c r="J12" s="205">
        <f>IF(請求者控!J12="","",請求者控!J12)</f>
        <v>3</v>
      </c>
      <c r="K12" s="205"/>
      <c r="L12" s="92" t="s">
        <v>56</v>
      </c>
      <c r="M12" s="92"/>
      <c r="N12" s="72" t="s">
        <v>57</v>
      </c>
      <c r="O12" s="205">
        <f>IF(請求者控!O12="","",請求者控!O12)</f>
        <v>2</v>
      </c>
      <c r="P12" s="205"/>
      <c r="Q12" s="73" t="s">
        <v>58</v>
      </c>
      <c r="R12" s="205">
        <f>IF(請求者控!R12="","",請求者控!R12)</f>
        <v>21</v>
      </c>
      <c r="S12" s="205"/>
      <c r="T12" s="73" t="s">
        <v>48</v>
      </c>
      <c r="U12" s="73" t="s">
        <v>55</v>
      </c>
      <c r="V12" s="205">
        <f>IF(請求者控!V12="","",請求者控!V12)</f>
        <v>3</v>
      </c>
      <c r="W12" s="205"/>
      <c r="X12" s="73" t="s">
        <v>58</v>
      </c>
      <c r="Y12" s="206">
        <f>IF(請求者控!Y12="","",請求者控!Y12)</f>
        <v>20</v>
      </c>
      <c r="Z12" s="206"/>
      <c r="AA12" s="73" t="s">
        <v>48</v>
      </c>
      <c r="AB12" s="74" t="s">
        <v>59</v>
      </c>
      <c r="AC12" s="74"/>
      <c r="AD12" s="74"/>
      <c r="AE12" s="74"/>
      <c r="AF12" s="74"/>
      <c r="AG12" s="61"/>
      <c r="AI12" s="135" t="s">
        <v>40</v>
      </c>
      <c r="AJ12" s="135"/>
      <c r="AK12" s="159"/>
      <c r="AL12" s="235" t="str">
        <f>IF(請求者控!AL12="","",請求者控!AL12)</f>
        <v>1234567</v>
      </c>
      <c r="AM12" s="236"/>
      <c r="AN12" s="236"/>
      <c r="AO12" s="236"/>
      <c r="AP12" s="237"/>
      <c r="AQ12" s="134" t="s">
        <v>41</v>
      </c>
      <c r="AR12" s="135"/>
      <c r="AS12" s="233" t="str">
        <f>IF(請求者控!AS12="","",請求者控!AS12)</f>
        <v>○○商事株式会社</v>
      </c>
      <c r="AT12" s="233"/>
      <c r="AU12" s="233"/>
      <c r="AV12" s="233"/>
      <c r="AW12" s="233"/>
      <c r="AX12" s="233"/>
      <c r="AY12" s="233"/>
      <c r="AZ12" s="233"/>
      <c r="BA12" s="233"/>
      <c r="BB12" s="233"/>
    </row>
    <row r="13" spans="1:54" ht="23.1" customHeight="1" thickBot="1" x14ac:dyDescent="0.5">
      <c r="B13" s="191" t="s">
        <v>10</v>
      </c>
      <c r="C13" s="192"/>
      <c r="D13" s="192"/>
      <c r="E13" s="77">
        <f>請求者控!E13</f>
        <v>21</v>
      </c>
      <c r="F13" s="77"/>
      <c r="G13" s="77">
        <f>請求者控!G13</f>
        <v>22</v>
      </c>
      <c r="H13" s="77"/>
      <c r="I13" s="77">
        <f>請求者控!I13</f>
        <v>23</v>
      </c>
      <c r="J13" s="77"/>
      <c r="K13" s="77">
        <f>請求者控!K13</f>
        <v>24</v>
      </c>
      <c r="L13" s="77"/>
      <c r="M13" s="77">
        <f>請求者控!M13</f>
        <v>25</v>
      </c>
      <c r="N13" s="77"/>
      <c r="O13" s="77">
        <f>請求者控!O13</f>
        <v>26</v>
      </c>
      <c r="P13" s="77"/>
      <c r="Q13" s="77">
        <f>請求者控!Q13</f>
        <v>27</v>
      </c>
      <c r="R13" s="77"/>
      <c r="S13" s="77">
        <f>請求者控!S13</f>
        <v>28</v>
      </c>
      <c r="T13" s="77"/>
      <c r="U13" s="77">
        <f>請求者控!U13</f>
        <v>29</v>
      </c>
      <c r="V13" s="77"/>
      <c r="W13" s="77">
        <f>請求者控!W13</f>
        <v>30</v>
      </c>
      <c r="X13" s="77"/>
      <c r="Y13" s="77">
        <f>請求者控!Y13</f>
        <v>31</v>
      </c>
      <c r="Z13" s="78"/>
      <c r="AA13" s="71"/>
      <c r="AB13" s="76" t="s">
        <v>61</v>
      </c>
      <c r="AC13" s="77"/>
      <c r="AD13" s="77"/>
      <c r="AE13" s="77"/>
      <c r="AF13" s="78"/>
      <c r="AG13" s="61"/>
      <c r="AI13" s="29"/>
      <c r="AJ13" s="29"/>
      <c r="AK13" s="29"/>
      <c r="AL13" s="29"/>
      <c r="AM13" s="29"/>
      <c r="AN13" s="29"/>
      <c r="AO13" s="29"/>
      <c r="AP13" s="137" t="s">
        <v>35</v>
      </c>
      <c r="AQ13" s="137"/>
      <c r="AR13" s="138"/>
      <c r="AS13" s="30">
        <f>IF(請求者控!AS13="","",請求者控!AS13)</f>
        <v>3</v>
      </c>
      <c r="AT13" s="31">
        <f>IF(請求者控!AT13="","",請求者控!AT13)</f>
        <v>0</v>
      </c>
      <c r="AU13" s="31">
        <f>IF(請求者控!AU13="","",請求者控!AU13)</f>
        <v>1</v>
      </c>
      <c r="AV13" s="31">
        <f>IF(請求者控!AV13="","",請求者控!AV13)</f>
        <v>1</v>
      </c>
      <c r="AW13" s="31">
        <f>IF(請求者控!AW13="","",請求者控!AW13)</f>
        <v>1</v>
      </c>
      <c r="AX13" s="31">
        <f>IF(請求者控!AX13="","",請求者控!AX13)</f>
        <v>2</v>
      </c>
      <c r="AY13" s="31">
        <f>IF(請求者控!AY13="","",請求者控!AY13)</f>
        <v>3</v>
      </c>
      <c r="AZ13" s="31">
        <f>IF(請求者控!AZ13="","",請求者控!AZ13)</f>
        <v>4</v>
      </c>
      <c r="BA13" s="31">
        <f>IF(請求者控!BA13="","",請求者控!BA13)</f>
        <v>5</v>
      </c>
      <c r="BB13" s="32">
        <f>IF(請求者控!BB13="","",請求者控!BB13)</f>
        <v>6</v>
      </c>
    </row>
    <row r="14" spans="1:54" ht="23.1" customHeight="1" thickBot="1" x14ac:dyDescent="0.5">
      <c r="B14" s="177" t="s">
        <v>54</v>
      </c>
      <c r="C14" s="178"/>
      <c r="D14" s="178"/>
      <c r="E14" s="179" t="str">
        <f>IF(請求者控!E14="","",請求者控!E14)</f>
        <v>〇</v>
      </c>
      <c r="F14" s="180"/>
      <c r="G14" s="179" t="str">
        <f>IF(請求者控!G14="","",請求者控!G14)</f>
        <v>〇</v>
      </c>
      <c r="H14" s="180"/>
      <c r="I14" s="179" t="str">
        <f>IF(請求者控!I14="","",請求者控!I14)</f>
        <v/>
      </c>
      <c r="J14" s="180"/>
      <c r="K14" s="179" t="str">
        <f>IF(請求者控!K14="","",請求者控!K14)</f>
        <v/>
      </c>
      <c r="L14" s="180"/>
      <c r="M14" s="179" t="str">
        <f>IF(請求者控!M14="","",請求者控!M14)</f>
        <v/>
      </c>
      <c r="N14" s="180"/>
      <c r="O14" s="179" t="str">
        <f>IF(請求者控!O14="","",請求者控!O14)</f>
        <v>〇</v>
      </c>
      <c r="P14" s="180"/>
      <c r="Q14" s="179" t="str">
        <f>IF(請求者控!Q14="","",請求者控!Q14)</f>
        <v>〇</v>
      </c>
      <c r="R14" s="180"/>
      <c r="S14" s="179" t="str">
        <f>IF(請求者控!S14="","",請求者控!S14)</f>
        <v>〇</v>
      </c>
      <c r="T14" s="180"/>
      <c r="U14" s="179" t="str">
        <f>IF(請求者控!U14="","",請求者控!U14)</f>
        <v>〇</v>
      </c>
      <c r="V14" s="180"/>
      <c r="W14" s="207" t="str">
        <f>IF(請求者控!W14="","",請求者控!W14)</f>
        <v/>
      </c>
      <c r="X14" s="207"/>
      <c r="Y14" s="207" t="str">
        <f>IF(請求者控!Y14="","",請求者控!Y14)</f>
        <v/>
      </c>
      <c r="Z14" s="220"/>
      <c r="AA14" s="71"/>
      <c r="AB14" s="186" t="str">
        <f>IF(請求者控!AB14="","",請求者控!AB14)</f>
        <v>土木　一郎</v>
      </c>
      <c r="AC14" s="187"/>
      <c r="AD14" s="187"/>
      <c r="AE14" s="187"/>
      <c r="AF14" s="188"/>
      <c r="AG14" s="61"/>
      <c r="AH14" s="33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29"/>
      <c r="AT14" s="29"/>
      <c r="AU14" s="29"/>
      <c r="AV14" s="29"/>
      <c r="AW14" s="29"/>
      <c r="AX14" s="29"/>
      <c r="AY14" s="29"/>
      <c r="AZ14" s="29"/>
      <c r="BA14" s="29"/>
      <c r="BB14" s="29"/>
    </row>
    <row r="15" spans="1:54" ht="21" customHeight="1" x14ac:dyDescent="0.45">
      <c r="B15" s="189" t="s">
        <v>10</v>
      </c>
      <c r="C15" s="190"/>
      <c r="D15" s="190"/>
      <c r="E15" s="182">
        <f>請求者控!E15</f>
        <v>1</v>
      </c>
      <c r="F15" s="182"/>
      <c r="G15" s="182">
        <f>請求者控!G15</f>
        <v>2</v>
      </c>
      <c r="H15" s="182"/>
      <c r="I15" s="182">
        <f>請求者控!I15</f>
        <v>3</v>
      </c>
      <c r="J15" s="182"/>
      <c r="K15" s="182">
        <f>請求者控!K15</f>
        <v>4</v>
      </c>
      <c r="L15" s="182"/>
      <c r="M15" s="182">
        <f>請求者控!M15</f>
        <v>5</v>
      </c>
      <c r="N15" s="182"/>
      <c r="O15" s="182">
        <f>請求者控!O15</f>
        <v>6</v>
      </c>
      <c r="P15" s="182"/>
      <c r="Q15" s="182">
        <f>請求者控!Q15</f>
        <v>7</v>
      </c>
      <c r="R15" s="182"/>
      <c r="S15" s="182">
        <f>請求者控!S15</f>
        <v>8</v>
      </c>
      <c r="T15" s="182"/>
      <c r="U15" s="182">
        <f>請求者控!U15</f>
        <v>9</v>
      </c>
      <c r="V15" s="182"/>
      <c r="W15" s="182">
        <f>請求者控!W15</f>
        <v>10</v>
      </c>
      <c r="X15" s="183"/>
      <c r="Y15" s="71"/>
      <c r="Z15" s="71"/>
      <c r="AA15" s="71"/>
      <c r="AB15" s="76" t="s">
        <v>62</v>
      </c>
      <c r="AC15" s="77"/>
      <c r="AD15" s="77"/>
      <c r="AE15" s="77"/>
      <c r="AF15" s="78"/>
      <c r="AG15" s="61"/>
      <c r="AH15" s="61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35"/>
      <c r="AT15" s="35"/>
      <c r="AU15" s="35"/>
      <c r="AV15" s="35"/>
      <c r="AW15" s="6"/>
      <c r="AX15" s="35"/>
      <c r="AY15" s="35"/>
      <c r="AZ15" s="35"/>
      <c r="BA15" s="35"/>
      <c r="BB15" s="35"/>
    </row>
    <row r="16" spans="1:54" ht="21" customHeight="1" thickBot="1" x14ac:dyDescent="0.5">
      <c r="B16" s="184" t="s">
        <v>54</v>
      </c>
      <c r="C16" s="185"/>
      <c r="D16" s="185"/>
      <c r="E16" s="179" t="str">
        <f>IF(請求者控!E16="","",請求者控!E16)</f>
        <v>〇</v>
      </c>
      <c r="F16" s="180"/>
      <c r="G16" s="179" t="str">
        <f>IF(請求者控!G16="","",請求者控!G16)</f>
        <v/>
      </c>
      <c r="H16" s="180"/>
      <c r="I16" s="179" t="str">
        <f>IF(請求者控!I16="","",請求者控!I16)</f>
        <v/>
      </c>
      <c r="J16" s="180"/>
      <c r="K16" s="179" t="str">
        <f>IF(請求者控!K16="","",請求者控!K16)</f>
        <v>〇</v>
      </c>
      <c r="L16" s="180"/>
      <c r="M16" s="179" t="str">
        <f>IF(請求者控!M16="","",請求者控!M16)</f>
        <v>〇</v>
      </c>
      <c r="N16" s="180"/>
      <c r="O16" s="179" t="str">
        <f>IF(請求者控!O16="","",請求者控!O16)</f>
        <v>〇</v>
      </c>
      <c r="P16" s="180"/>
      <c r="Q16" s="179" t="str">
        <f>IF(請求者控!Q16="","",請求者控!Q16)</f>
        <v>〇</v>
      </c>
      <c r="R16" s="180"/>
      <c r="S16" s="179" t="str">
        <f>IF(請求者控!S16="","",請求者控!S16)</f>
        <v>〇</v>
      </c>
      <c r="T16" s="180"/>
      <c r="U16" s="179" t="str">
        <f>IF(請求者控!U16="","",請求者控!U16)</f>
        <v/>
      </c>
      <c r="V16" s="180"/>
      <c r="W16" s="179" t="str">
        <f>IF(請求者控!W16="","",請求者控!W16)</f>
        <v/>
      </c>
      <c r="X16" s="181"/>
      <c r="Y16" s="71"/>
      <c r="Z16" s="71"/>
      <c r="AA16" s="71"/>
      <c r="AB16" s="186" t="str">
        <f>IF(請求者控!AB16="","",請求者控!AB16)</f>
        <v>M30-0001</v>
      </c>
      <c r="AC16" s="187"/>
      <c r="AD16" s="187"/>
      <c r="AE16" s="187"/>
      <c r="AF16" s="188"/>
      <c r="AI16" s="69"/>
      <c r="AJ16" s="69"/>
      <c r="AK16" s="69"/>
      <c r="AL16" s="69"/>
      <c r="AM16" s="69"/>
      <c r="AN16" s="69"/>
      <c r="AO16" s="69"/>
      <c r="AP16" s="69"/>
      <c r="AQ16" s="69"/>
      <c r="AR16" s="69"/>
    </row>
    <row r="17" spans="2:55" ht="21" customHeight="1" x14ac:dyDescent="0.45">
      <c r="B17" s="191" t="s">
        <v>10</v>
      </c>
      <c r="C17" s="192"/>
      <c r="D17" s="192"/>
      <c r="E17" s="77">
        <f>請求者控!E17</f>
        <v>11</v>
      </c>
      <c r="F17" s="77"/>
      <c r="G17" s="77">
        <f>請求者控!G17</f>
        <v>12</v>
      </c>
      <c r="H17" s="77"/>
      <c r="I17" s="77">
        <f>請求者控!I17</f>
        <v>13</v>
      </c>
      <c r="J17" s="77"/>
      <c r="K17" s="77">
        <f>請求者控!K17</f>
        <v>14</v>
      </c>
      <c r="L17" s="77"/>
      <c r="M17" s="77">
        <f>請求者控!M17</f>
        <v>15</v>
      </c>
      <c r="N17" s="77"/>
      <c r="O17" s="77">
        <f>請求者控!O17</f>
        <v>16</v>
      </c>
      <c r="P17" s="77"/>
      <c r="Q17" s="77">
        <f>請求者控!Q17</f>
        <v>17</v>
      </c>
      <c r="R17" s="77"/>
      <c r="S17" s="77">
        <f>請求者控!S17</f>
        <v>18</v>
      </c>
      <c r="T17" s="77"/>
      <c r="U17" s="77">
        <f>請求者控!U17</f>
        <v>19</v>
      </c>
      <c r="V17" s="77"/>
      <c r="W17" s="77">
        <f>請求者控!W17</f>
        <v>20</v>
      </c>
      <c r="X17" s="78"/>
      <c r="Y17" s="71"/>
      <c r="Z17" s="71"/>
      <c r="AA17" s="71"/>
      <c r="AB17" s="76" t="s">
        <v>50</v>
      </c>
      <c r="AC17" s="77"/>
      <c r="AD17" s="77"/>
      <c r="AE17" s="77"/>
      <c r="AF17" s="78"/>
      <c r="AG17" s="26"/>
      <c r="AH17" s="36"/>
      <c r="AI17" s="29"/>
      <c r="AJ17" s="29"/>
      <c r="AK17" s="29"/>
      <c r="AL17" s="29"/>
      <c r="AM17" s="29"/>
      <c r="AN17" s="29"/>
      <c r="AO17" s="29"/>
      <c r="AP17" s="62"/>
      <c r="AQ17" s="62"/>
      <c r="AR17" s="62"/>
    </row>
    <row r="18" spans="2:55" ht="21" customHeight="1" thickBot="1" x14ac:dyDescent="0.5">
      <c r="B18" s="177" t="s">
        <v>54</v>
      </c>
      <c r="C18" s="178"/>
      <c r="D18" s="178"/>
      <c r="E18" s="179" t="str">
        <f>IF(請求者控!E18="","",請求者控!E18)</f>
        <v>〇</v>
      </c>
      <c r="F18" s="180"/>
      <c r="G18" s="179" t="str">
        <f>IF(請求者控!G18="","",請求者控!G18)</f>
        <v>〇</v>
      </c>
      <c r="H18" s="180"/>
      <c r="I18" s="179" t="str">
        <f>IF(請求者控!I18="","",請求者控!I18)</f>
        <v>〇</v>
      </c>
      <c r="J18" s="180"/>
      <c r="K18" s="179" t="str">
        <f>IF(請求者控!K18="","",請求者控!K18)</f>
        <v>〇</v>
      </c>
      <c r="L18" s="180"/>
      <c r="M18" s="179" t="str">
        <f>IF(請求者控!M18="","",請求者控!M18)</f>
        <v>〇</v>
      </c>
      <c r="N18" s="180"/>
      <c r="O18" s="179" t="str">
        <f>IF(請求者控!O18="","",請求者控!O18)</f>
        <v/>
      </c>
      <c r="P18" s="180"/>
      <c r="Q18" s="179" t="str">
        <f>IF(請求者控!Q18="","",請求者控!Q18)</f>
        <v/>
      </c>
      <c r="R18" s="180"/>
      <c r="S18" s="179" t="str">
        <f>IF(請求者控!S18="","",請求者控!S18)</f>
        <v>〇</v>
      </c>
      <c r="T18" s="180"/>
      <c r="U18" s="179" t="str">
        <f>IF(請求者控!U18="","",請求者控!U18)</f>
        <v>〇</v>
      </c>
      <c r="V18" s="180"/>
      <c r="W18" s="179" t="str">
        <f>IF(請求者控!W18="","",請求者控!W18)</f>
        <v>　</v>
      </c>
      <c r="X18" s="181"/>
      <c r="Y18" s="71"/>
      <c r="Z18" s="71"/>
      <c r="AA18" s="71"/>
      <c r="AB18" s="118">
        <f>請求者控!AB18</f>
        <v>19</v>
      </c>
      <c r="AC18" s="119"/>
      <c r="AD18" s="119"/>
      <c r="AE18" s="120" t="s">
        <v>48</v>
      </c>
      <c r="AF18" s="121"/>
      <c r="AG18" s="33"/>
      <c r="AH18" s="33"/>
      <c r="AK18" s="6"/>
      <c r="AT18" s="6"/>
      <c r="BC18" s="6"/>
    </row>
    <row r="19" spans="2:55" ht="21" customHeight="1" thickBot="1" x14ac:dyDescent="0.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/>
      <c r="Z19" s="6"/>
      <c r="AG19" s="33"/>
      <c r="AH19" s="33"/>
    </row>
    <row r="20" spans="2:55" ht="21" customHeight="1" thickBot="1" x14ac:dyDescent="0.5">
      <c r="B20" s="129" t="s">
        <v>29</v>
      </c>
      <c r="C20" s="130"/>
      <c r="D20" s="130"/>
      <c r="E20" s="130"/>
      <c r="F20" s="130"/>
      <c r="G20" s="130"/>
      <c r="H20" s="130"/>
      <c r="I20" s="131"/>
      <c r="J20" s="132" t="s">
        <v>36</v>
      </c>
      <c r="K20" s="132"/>
      <c r="L20" s="132"/>
      <c r="M20" s="132"/>
      <c r="N20" s="132"/>
      <c r="O20" s="132"/>
      <c r="P20" s="132"/>
      <c r="Q20" s="132"/>
      <c r="R20" s="132" t="s">
        <v>37</v>
      </c>
      <c r="S20" s="132"/>
      <c r="T20" s="132"/>
      <c r="U20" s="132"/>
      <c r="V20" s="132"/>
      <c r="W20" s="132"/>
      <c r="X20" s="132"/>
      <c r="Y20" s="132"/>
      <c r="Z20" s="130" t="s">
        <v>34</v>
      </c>
      <c r="AA20" s="130"/>
      <c r="AB20" s="130"/>
      <c r="AC20" s="130"/>
      <c r="AD20" s="130"/>
      <c r="AE20" s="130"/>
      <c r="AF20" s="133"/>
      <c r="AG20" s="33"/>
      <c r="AH20" s="33"/>
      <c r="AI20" s="208" t="s">
        <v>12</v>
      </c>
      <c r="AJ20" s="209"/>
      <c r="AK20" s="209"/>
      <c r="AL20" s="209"/>
      <c r="AM20" s="209"/>
      <c r="AN20" s="209"/>
      <c r="AO20" s="209"/>
      <c r="AP20" s="230" t="s">
        <v>13</v>
      </c>
      <c r="AQ20" s="209"/>
      <c r="AR20" s="209"/>
      <c r="AS20" s="209"/>
      <c r="AT20" s="209"/>
      <c r="AU20" s="231"/>
      <c r="AV20" s="209" t="s">
        <v>14</v>
      </c>
      <c r="AW20" s="209"/>
      <c r="AX20" s="209"/>
      <c r="AY20" s="209"/>
      <c r="AZ20" s="209"/>
      <c r="BA20" s="209"/>
      <c r="BB20" s="232"/>
    </row>
    <row r="21" spans="2:55" ht="21" customHeight="1" x14ac:dyDescent="0.45">
      <c r="B21" s="122" t="s">
        <v>32</v>
      </c>
      <c r="C21" s="123"/>
      <c r="D21" s="123"/>
      <c r="E21" s="123"/>
      <c r="F21" s="123"/>
      <c r="G21" s="123"/>
      <c r="H21" s="123"/>
      <c r="I21" s="124"/>
      <c r="J21" s="125">
        <f>IF(請求者控!J21="","",請求者控!J21)</f>
        <v>41800</v>
      </c>
      <c r="K21" s="125"/>
      <c r="L21" s="125"/>
      <c r="M21" s="125"/>
      <c r="N21" s="125"/>
      <c r="O21" s="125"/>
      <c r="P21" s="125"/>
      <c r="Q21" s="125"/>
      <c r="R21" s="125">
        <f>IF(請求者控!R21="","",請求者控!R21)</f>
        <v>38000</v>
      </c>
      <c r="S21" s="125"/>
      <c r="T21" s="125"/>
      <c r="U21" s="125"/>
      <c r="V21" s="125"/>
      <c r="W21" s="125"/>
      <c r="X21" s="125"/>
      <c r="Y21" s="125"/>
      <c r="Z21" s="127">
        <f>IF(請求者控!Z21="","",請求者控!Z21)</f>
        <v>3800</v>
      </c>
      <c r="AA21" s="127"/>
      <c r="AB21" s="127"/>
      <c r="AC21" s="127"/>
      <c r="AD21" s="127"/>
      <c r="AE21" s="127"/>
      <c r="AF21" s="128"/>
      <c r="AG21" s="33"/>
      <c r="AH21" s="33"/>
      <c r="AI21" s="34"/>
      <c r="AP21" s="52"/>
      <c r="AU21" s="53"/>
      <c r="BB21" s="42"/>
    </row>
    <row r="22" spans="2:55" ht="21.9" customHeight="1" thickBot="1" x14ac:dyDescent="0.5">
      <c r="B22" s="43"/>
      <c r="C22" s="44"/>
      <c r="D22" s="44"/>
      <c r="E22" s="44"/>
      <c r="F22" s="44"/>
      <c r="G22" s="44"/>
      <c r="H22" s="45" t="s">
        <v>18</v>
      </c>
      <c r="I22" s="44"/>
      <c r="J22" s="109">
        <f>請求者控!J22</f>
        <v>41800</v>
      </c>
      <c r="K22" s="109"/>
      <c r="L22" s="109"/>
      <c r="M22" s="109"/>
      <c r="N22" s="109"/>
      <c r="O22" s="109"/>
      <c r="P22" s="109"/>
      <c r="Q22" s="109"/>
      <c r="R22" s="109">
        <f>請求者控!R22</f>
        <v>38000</v>
      </c>
      <c r="S22" s="109"/>
      <c r="T22" s="109"/>
      <c r="U22" s="109"/>
      <c r="V22" s="109"/>
      <c r="W22" s="109"/>
      <c r="X22" s="109"/>
      <c r="Y22" s="109"/>
      <c r="Z22" s="116">
        <f>請求者控!Z22</f>
        <v>3800</v>
      </c>
      <c r="AA22" s="116"/>
      <c r="AB22" s="116"/>
      <c r="AC22" s="116"/>
      <c r="AD22" s="116"/>
      <c r="AE22" s="116"/>
      <c r="AF22" s="117"/>
      <c r="AG22" s="33"/>
      <c r="AH22" s="33"/>
      <c r="AI22" s="37"/>
      <c r="AJ22" s="38"/>
      <c r="AK22" s="38"/>
      <c r="AL22" s="38"/>
      <c r="AM22" s="38"/>
      <c r="AN22" s="38"/>
      <c r="AO22" s="38"/>
      <c r="AP22" s="39"/>
      <c r="AQ22" s="38"/>
      <c r="AR22" s="38"/>
      <c r="AS22" s="38"/>
      <c r="AT22" s="38"/>
      <c r="AU22" s="40"/>
      <c r="AV22" s="38"/>
      <c r="AW22" s="38"/>
      <c r="AX22" s="38"/>
      <c r="AY22" s="38"/>
      <c r="AZ22" s="38"/>
      <c r="BA22" s="38"/>
      <c r="BB22" s="41"/>
    </row>
    <row r="23" spans="2:55" ht="16.2" customHeight="1" thickBot="1" x14ac:dyDescent="0.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6"/>
      <c r="AA23" s="6"/>
      <c r="AI23" s="213" t="s">
        <v>24</v>
      </c>
      <c r="AJ23" s="214"/>
      <c r="AK23" s="214"/>
      <c r="AL23" s="217"/>
      <c r="AM23" s="218"/>
      <c r="AN23" s="218"/>
      <c r="AO23" s="218"/>
      <c r="AP23" s="218"/>
      <c r="AQ23" s="218"/>
      <c r="AR23" s="218"/>
      <c r="AS23" s="218"/>
      <c r="AT23" s="218"/>
      <c r="AU23" s="218"/>
      <c r="AV23" s="219"/>
      <c r="AW23" s="221" t="s">
        <v>15</v>
      </c>
      <c r="AX23" s="222"/>
      <c r="AY23" s="225"/>
      <c r="AZ23" s="225"/>
      <c r="BA23" s="225"/>
      <c r="BB23" s="226"/>
    </row>
    <row r="24" spans="2:55" ht="26.1" customHeight="1" thickBot="1" x14ac:dyDescent="0.5">
      <c r="B24" s="46"/>
      <c r="C24" s="47"/>
      <c r="D24" s="47"/>
      <c r="E24" s="47"/>
      <c r="F24" s="111" t="s">
        <v>46</v>
      </c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48"/>
      <c r="W24" s="48"/>
      <c r="X24" s="48"/>
      <c r="Y24" s="49"/>
      <c r="Z24" s="112">
        <f>請求者控!Z24</f>
        <v>41800</v>
      </c>
      <c r="AA24" s="112"/>
      <c r="AB24" s="112"/>
      <c r="AC24" s="112"/>
      <c r="AD24" s="112"/>
      <c r="AE24" s="112"/>
      <c r="AF24" s="113"/>
      <c r="AG24" s="50"/>
      <c r="AH24" s="50"/>
      <c r="AI24" s="215"/>
      <c r="AJ24" s="216"/>
      <c r="AK24" s="216"/>
      <c r="AL24" s="210"/>
      <c r="AM24" s="211"/>
      <c r="AN24" s="211"/>
      <c r="AO24" s="211"/>
      <c r="AP24" s="211"/>
      <c r="AQ24" s="211"/>
      <c r="AR24" s="211"/>
      <c r="AS24" s="211"/>
      <c r="AT24" s="211"/>
      <c r="AU24" s="211"/>
      <c r="AV24" s="212"/>
      <c r="AW24" s="223"/>
      <c r="AX24" s="224"/>
      <c r="AY24" s="227"/>
      <c r="AZ24" s="227"/>
      <c r="BA24" s="227"/>
      <c r="BB24" s="228"/>
    </row>
    <row r="25" spans="2:55" ht="10.199999999999999" customHeight="1" x14ac:dyDescent="0.45">
      <c r="B25" s="5"/>
      <c r="C25" s="5"/>
      <c r="D25" s="5"/>
      <c r="E25" s="5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AB25" s="7"/>
      <c r="AC25" s="7"/>
      <c r="AD25" s="7"/>
      <c r="AE25" s="7"/>
      <c r="AF25" s="7"/>
      <c r="AG25" s="7"/>
      <c r="AH25" s="7"/>
    </row>
  </sheetData>
  <sheetProtection algorithmName="SHA-512" hashValue="BN3TkehxGnv6+VPYrg4XoTakHmYl5Avzgh5vmLRTemUzmQLyS/mqlEpeOQbGqF0lb62tUyAWNyH9qJigl5LjEg==" saltValue="gP6/X542PhDM4c2ZsieafA==" spinCount="100000" sheet="1" selectLockedCells="1"/>
  <mergeCells count="151">
    <mergeCell ref="AI20:AO20"/>
    <mergeCell ref="B20:I20"/>
    <mergeCell ref="J20:Q20"/>
    <mergeCell ref="R20:Y20"/>
    <mergeCell ref="AL24:AV24"/>
    <mergeCell ref="AL23:AV23"/>
    <mergeCell ref="Z24:AF24"/>
    <mergeCell ref="Z20:AF20"/>
    <mergeCell ref="U18:V18"/>
    <mergeCell ref="W18:X18"/>
    <mergeCell ref="AB18:AD18"/>
    <mergeCell ref="AE18:AF18"/>
    <mergeCell ref="AW23:AX24"/>
    <mergeCell ref="J22:Q22"/>
    <mergeCell ref="B21:I21"/>
    <mergeCell ref="J21:Q21"/>
    <mergeCell ref="AY23:BB24"/>
    <mergeCell ref="AL9:AR9"/>
    <mergeCell ref="AS9:AU9"/>
    <mergeCell ref="AV9:BB9"/>
    <mergeCell ref="AS11:BB11"/>
    <mergeCell ref="R22:Y22"/>
    <mergeCell ref="Z22:AF22"/>
    <mergeCell ref="AI23:AK24"/>
    <mergeCell ref="AP20:AU20"/>
    <mergeCell ref="AV20:BB20"/>
    <mergeCell ref="AI12:AK12"/>
    <mergeCell ref="AL12:AP12"/>
    <mergeCell ref="AQ12:AR12"/>
    <mergeCell ref="AS12:BB12"/>
    <mergeCell ref="AP13:AR13"/>
    <mergeCell ref="U17:V17"/>
    <mergeCell ref="W17:X17"/>
    <mergeCell ref="R21:Y21"/>
    <mergeCell ref="Z21:AF21"/>
    <mergeCell ref="F24:U24"/>
    <mergeCell ref="K13:L13"/>
    <mergeCell ref="M13:N13"/>
    <mergeCell ref="O13:P13"/>
    <mergeCell ref="Q13:R13"/>
    <mergeCell ref="S13:T13"/>
    <mergeCell ref="U13:V13"/>
    <mergeCell ref="W13:X13"/>
    <mergeCell ref="Q14:R14"/>
    <mergeCell ref="S14:T14"/>
    <mergeCell ref="U14:V14"/>
    <mergeCell ref="W14:X14"/>
    <mergeCell ref="AB13:AF13"/>
    <mergeCell ref="B14:D14"/>
    <mergeCell ref="Y13:Z13"/>
    <mergeCell ref="Y14:Z14"/>
    <mergeCell ref="AI11:AL11"/>
    <mergeCell ref="AM11:AN11"/>
    <mergeCell ref="AQ11:AR11"/>
    <mergeCell ref="AA11:AF11"/>
    <mergeCell ref="D10:M10"/>
    <mergeCell ref="N10:O10"/>
    <mergeCell ref="V11:Z11"/>
    <mergeCell ref="F12:H12"/>
    <mergeCell ref="J12:K12"/>
    <mergeCell ref="L12:M12"/>
    <mergeCell ref="O12:P12"/>
    <mergeCell ref="R12:S12"/>
    <mergeCell ref="V12:W12"/>
    <mergeCell ref="Y12:Z12"/>
    <mergeCell ref="E14:F14"/>
    <mergeCell ref="G14:H14"/>
    <mergeCell ref="I14:J14"/>
    <mergeCell ref="K14:L14"/>
    <mergeCell ref="M14:N14"/>
    <mergeCell ref="O14:P14"/>
    <mergeCell ref="AA9:AF9"/>
    <mergeCell ref="AI9:AK9"/>
    <mergeCell ref="AU10:AZ10"/>
    <mergeCell ref="P10:Q10"/>
    <mergeCell ref="R10:U10"/>
    <mergeCell ref="V10:Z10"/>
    <mergeCell ref="B9:C9"/>
    <mergeCell ref="D9:M9"/>
    <mergeCell ref="N9:O9"/>
    <mergeCell ref="P9:Q9"/>
    <mergeCell ref="R9:U9"/>
    <mergeCell ref="V9:Z9"/>
    <mergeCell ref="AA10:AF10"/>
    <mergeCell ref="AI10:AK10"/>
    <mergeCell ref="AL10:AR10"/>
    <mergeCell ref="AI3:AN3"/>
    <mergeCell ref="AB8:AF8"/>
    <mergeCell ref="AL8:AY8"/>
    <mergeCell ref="E7:Z7"/>
    <mergeCell ref="AI7:AK7"/>
    <mergeCell ref="AL7:BA7"/>
    <mergeCell ref="AL6:BA6"/>
    <mergeCell ref="O2:AQ2"/>
    <mergeCell ref="AS2:AU2"/>
    <mergeCell ref="AW2:AX2"/>
    <mergeCell ref="AZ2:BA2"/>
    <mergeCell ref="AP4:AR4"/>
    <mergeCell ref="AI5:AK5"/>
    <mergeCell ref="AL5:BA5"/>
    <mergeCell ref="AI4:AK4"/>
    <mergeCell ref="AL4:AN4"/>
    <mergeCell ref="X3:AH3"/>
    <mergeCell ref="AB14:AF14"/>
    <mergeCell ref="B13:D13"/>
    <mergeCell ref="E13:F13"/>
    <mergeCell ref="G13:H13"/>
    <mergeCell ref="I13:J13"/>
    <mergeCell ref="M16:N16"/>
    <mergeCell ref="O16:P16"/>
    <mergeCell ref="Q16:R16"/>
    <mergeCell ref="S16:T16"/>
    <mergeCell ref="U16:V16"/>
    <mergeCell ref="W16:X16"/>
    <mergeCell ref="AB16:AF16"/>
    <mergeCell ref="B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AB15:AF15"/>
    <mergeCell ref="AB17:AF17"/>
    <mergeCell ref="B18:D18"/>
    <mergeCell ref="B16:D16"/>
    <mergeCell ref="E16:F16"/>
    <mergeCell ref="G16:H16"/>
    <mergeCell ref="I16:J16"/>
    <mergeCell ref="K16:L16"/>
    <mergeCell ref="M18:N18"/>
    <mergeCell ref="O18:P18"/>
    <mergeCell ref="Q18:R18"/>
    <mergeCell ref="S18:T18"/>
    <mergeCell ref="K18:L18"/>
    <mergeCell ref="B17:D17"/>
    <mergeCell ref="I17:J17"/>
    <mergeCell ref="K17:L17"/>
    <mergeCell ref="M17:N17"/>
    <mergeCell ref="O17:P17"/>
    <mergeCell ref="Q17:R17"/>
    <mergeCell ref="S17:T17"/>
    <mergeCell ref="E17:F17"/>
    <mergeCell ref="G17:H17"/>
    <mergeCell ref="E18:F18"/>
    <mergeCell ref="G18:H18"/>
    <mergeCell ref="I18:J18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fitToWidth="2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C25"/>
  <sheetViews>
    <sheetView showGridLines="0" zoomScaleNormal="100" zoomScaleSheetLayoutView="80" workbookViewId="0">
      <selection sqref="A1:XFD1048576"/>
    </sheetView>
  </sheetViews>
  <sheetFormatPr defaultColWidth="3.5" defaultRowHeight="14.4" x14ac:dyDescent="0.45"/>
  <cols>
    <col min="1" max="1" width="2.19921875" style="4" customWidth="1"/>
    <col min="2" max="3" width="2.59765625" style="4" customWidth="1"/>
    <col min="4" max="21" width="2.19921875" style="4" customWidth="1"/>
    <col min="22" max="23" width="2.5" style="4" customWidth="1"/>
    <col min="24" max="41" width="2.19921875" style="4" customWidth="1"/>
    <col min="42" max="43" width="2.5" style="4" customWidth="1"/>
    <col min="44" max="54" width="2.59765625" style="4" customWidth="1"/>
    <col min="55" max="55" width="2.19921875" style="4" customWidth="1"/>
    <col min="56" max="16384" width="3.5" style="4"/>
  </cols>
  <sheetData>
    <row r="1" spans="1:54" s="10" customFormat="1" ht="9.6" x14ac:dyDescent="0.45">
      <c r="A1" s="11" t="str">
        <f>請求者控!A1</f>
        <v>共、工-236（電） A4横　23.12</v>
      </c>
    </row>
    <row r="2" spans="1:54" ht="22.2" customHeight="1" thickBot="1" x14ac:dyDescent="0.5">
      <c r="O2" s="165" t="s">
        <v>2</v>
      </c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2"/>
      <c r="AS2" s="197">
        <f>IF(請求者控!AS2="","",請求者控!AS2)</f>
        <v>2024</v>
      </c>
      <c r="AT2" s="197"/>
      <c r="AU2" s="197"/>
      <c r="AV2" s="20" t="s">
        <v>8</v>
      </c>
      <c r="AW2" s="197">
        <f>IF(請求者控!AW2="","",請求者控!AW2)</f>
        <v>3</v>
      </c>
      <c r="AX2" s="197"/>
      <c r="AY2" s="20" t="s">
        <v>9</v>
      </c>
      <c r="AZ2" s="197">
        <f>IF(請求者控!AZ2="","",請求者控!AZ2)</f>
        <v>20</v>
      </c>
      <c r="BA2" s="197"/>
      <c r="BB2" s="20" t="s">
        <v>10</v>
      </c>
    </row>
    <row r="3" spans="1:54" ht="22.2" customHeight="1" thickBot="1" x14ac:dyDescent="0.5">
      <c r="W3" s="13"/>
      <c r="X3" s="163" t="s">
        <v>60</v>
      </c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4" t="s">
        <v>20</v>
      </c>
      <c r="AJ3" s="164"/>
      <c r="AK3" s="164"/>
      <c r="AL3" s="164"/>
      <c r="AM3" s="164"/>
      <c r="AN3" s="164"/>
      <c r="AO3" s="14" t="s">
        <v>19</v>
      </c>
      <c r="AP3" s="15">
        <f>IF(請求者控!AP3="","",請求者控!AP3)</f>
        <v>1</v>
      </c>
      <c r="AQ3" s="15">
        <f>IF(請求者控!AQ3="","",請求者控!AQ3)</f>
        <v>2</v>
      </c>
      <c r="AR3" s="15">
        <f>IF(請求者控!AR3="","",請求者控!AR3)</f>
        <v>3</v>
      </c>
      <c r="AS3" s="15">
        <f>IF(請求者控!AS3="","",請求者控!AS3)</f>
        <v>4</v>
      </c>
      <c r="AT3" s="15">
        <f>IF(請求者控!AT3="","",請求者控!AT3)</f>
        <v>5</v>
      </c>
      <c r="AU3" s="15">
        <f>IF(請求者控!AU3="","",請求者控!AU3)</f>
        <v>6</v>
      </c>
      <c r="AV3" s="15">
        <f>IF(請求者控!AV3="","",請求者控!AV3)</f>
        <v>7</v>
      </c>
      <c r="AW3" s="15">
        <f>IF(請求者控!AW3="","",請求者控!AW3)</f>
        <v>8</v>
      </c>
      <c r="AX3" s="15">
        <f>IF(請求者控!AX3="","",請求者控!AX3)</f>
        <v>9</v>
      </c>
      <c r="AY3" s="15">
        <f>IF(請求者控!AY3="","",請求者控!AY3)</f>
        <v>0</v>
      </c>
      <c r="AZ3" s="15">
        <f>IF(請求者控!AZ3="","",請求者控!AZ3)</f>
        <v>1</v>
      </c>
      <c r="BA3" s="15">
        <f>IF(請求者控!BA3="","",請求者控!BA3)</f>
        <v>2</v>
      </c>
      <c r="BB3" s="16">
        <f>IF(請求者控!BB3="","",請求者控!BB3)</f>
        <v>3</v>
      </c>
    </row>
    <row r="4" spans="1:54" ht="19.95" customHeight="1" x14ac:dyDescent="0.45">
      <c r="A4" s="17"/>
      <c r="B4" s="18" t="s">
        <v>47</v>
      </c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71" t="s">
        <v>4</v>
      </c>
      <c r="AJ4" s="171"/>
      <c r="AK4" s="171"/>
      <c r="AL4" s="197" t="str">
        <f>IF(請求者控!AL4=0,"",請求者控!AL4)</f>
        <v>100</v>
      </c>
      <c r="AM4" s="197"/>
      <c r="AN4" s="197"/>
      <c r="AO4" s="20" t="s">
        <v>11</v>
      </c>
      <c r="AP4" s="197" t="str">
        <f>IF(請求者控!AP4=0,"",請求者控!AP4)</f>
        <v>0123</v>
      </c>
      <c r="AQ4" s="197"/>
      <c r="AR4" s="197"/>
    </row>
    <row r="5" spans="1:54" ht="19.95" customHeight="1" x14ac:dyDescent="0.45"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69" t="s">
        <v>25</v>
      </c>
      <c r="AJ5" s="169"/>
      <c r="AK5" s="169"/>
      <c r="AL5" s="196" t="str">
        <f>IF(請求者控!AL5=0,"",請求者控!AL5)</f>
        <v>東京都○○区○○町1丁目2番3号</v>
      </c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</row>
    <row r="6" spans="1:54" ht="16.2" customHeight="1" x14ac:dyDescent="0.45">
      <c r="C6" s="21" t="s">
        <v>45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AI6" s="23"/>
      <c r="AJ6" s="23"/>
      <c r="AK6" s="20"/>
      <c r="AL6" s="193" t="str">
        <f>IF(請求者控!AL6=0,"",請求者控!AL6)</f>
        <v>〇〇セントラルビル10階</v>
      </c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</row>
    <row r="7" spans="1:54" ht="19.95" customHeight="1" x14ac:dyDescent="0.2">
      <c r="B7" s="24" t="s">
        <v>3</v>
      </c>
      <c r="C7" s="25"/>
      <c r="D7" s="25"/>
      <c r="E7" s="194" t="str">
        <f>IF(請求者控!E7="","",請求者控!E7)</f>
        <v>〇〇下水道工事</v>
      </c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I7" s="169" t="s">
        <v>5</v>
      </c>
      <c r="AJ7" s="169"/>
      <c r="AK7" s="169"/>
      <c r="AL7" s="195" t="str">
        <f>IF(請求者控!AL7=0,"",請求者控!AL7)</f>
        <v>〇〇建設株式会社</v>
      </c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</row>
    <row r="8" spans="1:54" ht="19.95" customHeight="1" thickBot="1" x14ac:dyDescent="0.2">
      <c r="B8" s="9"/>
      <c r="C8" s="9"/>
      <c r="D8" s="9"/>
      <c r="AB8" s="176" t="s">
        <v>6</v>
      </c>
      <c r="AC8" s="176"/>
      <c r="AD8" s="176"/>
      <c r="AE8" s="176"/>
      <c r="AF8" s="176"/>
      <c r="AI8" s="20"/>
      <c r="AJ8" s="23"/>
      <c r="AK8" s="23"/>
      <c r="AL8" s="193" t="str">
        <f>IF(請求者控!AL8=0,"",請求者控!AL8)</f>
        <v>代表取締役社長 　〇〇　〇〇</v>
      </c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BA8" s="20" t="s">
        <v>7</v>
      </c>
    </row>
    <row r="9" spans="1:54" ht="16.2" customHeight="1" thickBot="1" x14ac:dyDescent="0.2">
      <c r="B9" s="129" t="s">
        <v>16</v>
      </c>
      <c r="C9" s="130"/>
      <c r="D9" s="140" t="s">
        <v>1</v>
      </c>
      <c r="E9" s="130"/>
      <c r="F9" s="130"/>
      <c r="G9" s="130"/>
      <c r="H9" s="130"/>
      <c r="I9" s="130"/>
      <c r="J9" s="130"/>
      <c r="K9" s="130"/>
      <c r="L9" s="130"/>
      <c r="M9" s="141"/>
      <c r="N9" s="140" t="s">
        <v>17</v>
      </c>
      <c r="O9" s="141"/>
      <c r="P9" s="142" t="s">
        <v>21</v>
      </c>
      <c r="Q9" s="142"/>
      <c r="R9" s="142" t="s">
        <v>30</v>
      </c>
      <c r="S9" s="142"/>
      <c r="T9" s="142"/>
      <c r="U9" s="142"/>
      <c r="V9" s="130" t="s">
        <v>31</v>
      </c>
      <c r="W9" s="130"/>
      <c r="X9" s="130"/>
      <c r="Y9" s="130"/>
      <c r="Z9" s="130"/>
      <c r="AA9" s="168" t="s">
        <v>23</v>
      </c>
      <c r="AB9" s="130"/>
      <c r="AC9" s="130"/>
      <c r="AD9" s="130"/>
      <c r="AE9" s="130"/>
      <c r="AF9" s="133"/>
      <c r="AG9" s="26"/>
      <c r="AH9" s="27"/>
      <c r="AI9" s="169" t="s">
        <v>26</v>
      </c>
      <c r="AJ9" s="169"/>
      <c r="AK9" s="169"/>
      <c r="AL9" s="248" t="str">
        <f>IF(請求者控!AL9="","",請求者控!AL9)</f>
        <v>03-1234-5678</v>
      </c>
      <c r="AM9" s="248"/>
      <c r="AN9" s="248"/>
      <c r="AO9" s="248"/>
      <c r="AP9" s="248"/>
      <c r="AQ9" s="248"/>
      <c r="AR9" s="248"/>
      <c r="AS9" s="169" t="s">
        <v>27</v>
      </c>
      <c r="AT9" s="169"/>
      <c r="AU9" s="169"/>
      <c r="AV9" s="193" t="str">
        <f>IF(請求者控!AV9="","",請求者控!AV9)</f>
        <v>03-1234-6789</v>
      </c>
      <c r="AW9" s="193"/>
      <c r="AX9" s="193"/>
      <c r="AY9" s="193"/>
      <c r="AZ9" s="193"/>
      <c r="BA9" s="193"/>
      <c r="BB9" s="193"/>
    </row>
    <row r="10" spans="1:54" ht="23.1" customHeight="1" thickBot="1" x14ac:dyDescent="0.25">
      <c r="B10" s="66">
        <f>IF(請求者控!B10=0,"",請求者控!B10)</f>
        <v>3</v>
      </c>
      <c r="C10" s="67">
        <f>IF(請求者控!C10=0,"",請求者控!C10)</f>
        <v>20</v>
      </c>
      <c r="D10" s="200" t="str">
        <f>IF(請求者控!D10="","",請求者控!D10)</f>
        <v>マイスター報奨金</v>
      </c>
      <c r="E10" s="201"/>
      <c r="F10" s="201"/>
      <c r="G10" s="201"/>
      <c r="H10" s="201"/>
      <c r="I10" s="201"/>
      <c r="J10" s="201"/>
      <c r="K10" s="201"/>
      <c r="L10" s="201"/>
      <c r="M10" s="202"/>
      <c r="N10" s="203" t="str">
        <f>IF(請求者控!N10=0,"",請求者控!N10)</f>
        <v>10％</v>
      </c>
      <c r="O10" s="203"/>
      <c r="P10" s="204" t="str">
        <f>IF(請求者控!P10=0,"",請求者控!P10)</f>
        <v>日</v>
      </c>
      <c r="Q10" s="204"/>
      <c r="R10" s="151">
        <f>IF(請求者控!R10=0,"",請求者控!R10)</f>
        <v>19</v>
      </c>
      <c r="S10" s="151"/>
      <c r="T10" s="151" t="e">
        <f>IF(#REF!=0,"",#REF!)</f>
        <v>#REF!</v>
      </c>
      <c r="U10" s="151"/>
      <c r="V10" s="152">
        <f>IF(請求者控!V10="","",請求者控!V10)</f>
        <v>2000</v>
      </c>
      <c r="W10" s="152"/>
      <c r="X10" s="152"/>
      <c r="Y10" s="152"/>
      <c r="Z10" s="152"/>
      <c r="AA10" s="153">
        <f>IF(請求者控!AA10="","",請求者控!AA10)</f>
        <v>38000</v>
      </c>
      <c r="AB10" s="154"/>
      <c r="AC10" s="154"/>
      <c r="AD10" s="154"/>
      <c r="AE10" s="154"/>
      <c r="AF10" s="155"/>
      <c r="AG10" s="61"/>
      <c r="AI10" s="156" t="s">
        <v>38</v>
      </c>
      <c r="AJ10" s="156"/>
      <c r="AK10" s="156"/>
      <c r="AL10" s="198" t="str">
        <f>IF(請求者控!AL10="","",請求者控!AL10)</f>
        <v>〇〇〇〇</v>
      </c>
      <c r="AM10" s="199"/>
      <c r="AN10" s="199"/>
      <c r="AO10" s="198"/>
      <c r="AP10" s="198"/>
      <c r="AQ10" s="198"/>
      <c r="AR10" s="198"/>
      <c r="AS10" s="28" t="s">
        <v>43</v>
      </c>
      <c r="AT10" s="25"/>
      <c r="AU10" s="198" t="str">
        <f>IF(請求者控!AU10="","",請求者控!AU10)</f>
        <v>〇〇〇〇〇〇</v>
      </c>
      <c r="AV10" s="198"/>
      <c r="AW10" s="198"/>
      <c r="AX10" s="198"/>
      <c r="AY10" s="198"/>
      <c r="AZ10" s="198"/>
      <c r="BA10" s="28" t="s">
        <v>44</v>
      </c>
      <c r="BB10" s="25"/>
    </row>
    <row r="11" spans="1:54" ht="23.1" customHeight="1" thickBot="1" x14ac:dyDescent="0.2">
      <c r="B11" s="8"/>
      <c r="C11" s="8"/>
      <c r="N11" s="5"/>
      <c r="O11" s="5"/>
      <c r="P11" s="33"/>
      <c r="Q11" s="33"/>
      <c r="R11" s="33"/>
      <c r="S11" s="33"/>
      <c r="T11" s="33"/>
      <c r="U11" s="33"/>
      <c r="V11" s="107" t="s">
        <v>22</v>
      </c>
      <c r="W11" s="107"/>
      <c r="X11" s="107"/>
      <c r="Y11" s="107"/>
      <c r="Z11" s="108"/>
      <c r="AA11" s="102">
        <f>請求者控!AA11</f>
        <v>38000</v>
      </c>
      <c r="AB11" s="103"/>
      <c r="AC11" s="103"/>
      <c r="AD11" s="103"/>
      <c r="AE11" s="103"/>
      <c r="AF11" s="104"/>
      <c r="AG11" s="61"/>
      <c r="AI11" s="144" t="s">
        <v>39</v>
      </c>
      <c r="AJ11" s="145"/>
      <c r="AK11" s="145"/>
      <c r="AL11" s="145"/>
      <c r="AM11" s="238">
        <f>IF(請求者控!AM11=0,"",請求者控!AM11)</f>
        <v>1</v>
      </c>
      <c r="AN11" s="239"/>
      <c r="AO11" s="11"/>
      <c r="AP11" s="11"/>
      <c r="AQ11" s="139" t="s">
        <v>42</v>
      </c>
      <c r="AR11" s="139"/>
      <c r="AS11" s="234" t="str">
        <f>IF(請求者控!AS11="","",請求者控!AS11)</f>
        <v>マルマルショウジ（カ</v>
      </c>
      <c r="AT11" s="234"/>
      <c r="AU11" s="234"/>
      <c r="AV11" s="234"/>
      <c r="AW11" s="234"/>
      <c r="AX11" s="234"/>
      <c r="AY11" s="234"/>
      <c r="AZ11" s="234"/>
      <c r="BA11" s="234"/>
      <c r="BB11" s="234"/>
    </row>
    <row r="12" spans="1:54" ht="23.1" customHeight="1" thickBot="1" x14ac:dyDescent="0.5">
      <c r="B12" s="71" t="s">
        <v>51</v>
      </c>
      <c r="C12" s="71"/>
      <c r="D12" s="71" t="s">
        <v>52</v>
      </c>
      <c r="E12" s="71"/>
      <c r="F12" s="205">
        <f>IF(請求者控!F12="","",請求者控!F12)</f>
        <v>2024</v>
      </c>
      <c r="G12" s="205"/>
      <c r="H12" s="205"/>
      <c r="I12" s="71" t="s">
        <v>53</v>
      </c>
      <c r="J12" s="205">
        <f>IF(請求者控!J12="","",請求者控!J12)</f>
        <v>3</v>
      </c>
      <c r="K12" s="205"/>
      <c r="L12" s="92" t="s">
        <v>56</v>
      </c>
      <c r="M12" s="92"/>
      <c r="N12" s="72" t="s">
        <v>57</v>
      </c>
      <c r="O12" s="205">
        <f>IF(請求者控!O12="","",請求者控!O12)</f>
        <v>2</v>
      </c>
      <c r="P12" s="205"/>
      <c r="Q12" s="73" t="s">
        <v>58</v>
      </c>
      <c r="R12" s="205">
        <f>IF(請求者控!R12="","",請求者控!R12)</f>
        <v>21</v>
      </c>
      <c r="S12" s="205"/>
      <c r="T12" s="73" t="s">
        <v>48</v>
      </c>
      <c r="U12" s="73" t="s">
        <v>55</v>
      </c>
      <c r="V12" s="205">
        <f>IF(請求者控!V12="","",請求者控!V12)</f>
        <v>3</v>
      </c>
      <c r="W12" s="205"/>
      <c r="X12" s="73" t="s">
        <v>58</v>
      </c>
      <c r="Y12" s="206">
        <f>IF(請求者控!Y12="","",請求者控!Y12)</f>
        <v>20</v>
      </c>
      <c r="Z12" s="206"/>
      <c r="AA12" s="73" t="s">
        <v>48</v>
      </c>
      <c r="AB12" s="74" t="s">
        <v>59</v>
      </c>
      <c r="AC12" s="74"/>
      <c r="AD12" s="74"/>
      <c r="AE12" s="74"/>
      <c r="AF12" s="74"/>
      <c r="AG12" s="61"/>
      <c r="AI12" s="135" t="s">
        <v>40</v>
      </c>
      <c r="AJ12" s="135"/>
      <c r="AK12" s="159"/>
      <c r="AL12" s="235" t="str">
        <f>IF(請求者控!AL12="","",請求者控!AL12)</f>
        <v>1234567</v>
      </c>
      <c r="AM12" s="236"/>
      <c r="AN12" s="236"/>
      <c r="AO12" s="236"/>
      <c r="AP12" s="237"/>
      <c r="AQ12" s="134" t="s">
        <v>41</v>
      </c>
      <c r="AR12" s="135"/>
      <c r="AS12" s="233" t="str">
        <f>IF(請求者控!AS12="","",請求者控!AS12)</f>
        <v>○○商事株式会社</v>
      </c>
      <c r="AT12" s="233"/>
      <c r="AU12" s="233"/>
      <c r="AV12" s="233"/>
      <c r="AW12" s="233"/>
      <c r="AX12" s="233"/>
      <c r="AY12" s="233"/>
      <c r="AZ12" s="233"/>
      <c r="BA12" s="233"/>
      <c r="BB12" s="233"/>
    </row>
    <row r="13" spans="1:54" ht="23.1" customHeight="1" thickBot="1" x14ac:dyDescent="0.5">
      <c r="B13" s="191" t="s">
        <v>10</v>
      </c>
      <c r="C13" s="192"/>
      <c r="D13" s="192"/>
      <c r="E13" s="77">
        <f>請求者控!E13</f>
        <v>21</v>
      </c>
      <c r="F13" s="77"/>
      <c r="G13" s="77">
        <f>請求者控!G13</f>
        <v>22</v>
      </c>
      <c r="H13" s="77"/>
      <c r="I13" s="77">
        <f>請求者控!I13</f>
        <v>23</v>
      </c>
      <c r="J13" s="77"/>
      <c r="K13" s="77">
        <f>請求者控!K13</f>
        <v>24</v>
      </c>
      <c r="L13" s="77"/>
      <c r="M13" s="77">
        <f>請求者控!M13</f>
        <v>25</v>
      </c>
      <c r="N13" s="77"/>
      <c r="O13" s="77">
        <f>請求者控!O13</f>
        <v>26</v>
      </c>
      <c r="P13" s="77"/>
      <c r="Q13" s="77">
        <f>請求者控!Q13</f>
        <v>27</v>
      </c>
      <c r="R13" s="77"/>
      <c r="S13" s="77">
        <f>請求者控!S13</f>
        <v>28</v>
      </c>
      <c r="T13" s="77"/>
      <c r="U13" s="77">
        <f>請求者控!U13</f>
        <v>29</v>
      </c>
      <c r="V13" s="77"/>
      <c r="W13" s="77">
        <f>請求者控!W13</f>
        <v>30</v>
      </c>
      <c r="X13" s="77"/>
      <c r="Y13" s="77">
        <f>請求者控!Y13</f>
        <v>31</v>
      </c>
      <c r="Z13" s="78"/>
      <c r="AA13" s="71"/>
      <c r="AB13" s="76" t="s">
        <v>61</v>
      </c>
      <c r="AC13" s="77"/>
      <c r="AD13" s="77"/>
      <c r="AE13" s="77"/>
      <c r="AF13" s="78"/>
      <c r="AG13" s="61"/>
      <c r="AI13" s="29"/>
      <c r="AJ13" s="29"/>
      <c r="AK13" s="29"/>
      <c r="AL13" s="29"/>
      <c r="AM13" s="29"/>
      <c r="AN13" s="29"/>
      <c r="AO13" s="29"/>
      <c r="AP13" s="137" t="s">
        <v>35</v>
      </c>
      <c r="AQ13" s="137"/>
      <c r="AR13" s="138"/>
      <c r="AS13" s="30">
        <f>IF(請求者控!AS13="","",請求者控!AS13)</f>
        <v>3</v>
      </c>
      <c r="AT13" s="31">
        <f>IF(請求者控!AT13="","",請求者控!AT13)</f>
        <v>0</v>
      </c>
      <c r="AU13" s="31">
        <f>IF(請求者控!AU13="","",請求者控!AU13)</f>
        <v>1</v>
      </c>
      <c r="AV13" s="31">
        <f>IF(請求者控!AV13="","",請求者控!AV13)</f>
        <v>1</v>
      </c>
      <c r="AW13" s="31">
        <f>IF(請求者控!AW13="","",請求者控!AW13)</f>
        <v>1</v>
      </c>
      <c r="AX13" s="31">
        <f>IF(請求者控!AX13="","",請求者控!AX13)</f>
        <v>2</v>
      </c>
      <c r="AY13" s="31">
        <f>IF(請求者控!AY13="","",請求者控!AY13)</f>
        <v>3</v>
      </c>
      <c r="AZ13" s="31">
        <f>IF(請求者控!AZ13="","",請求者控!AZ13)</f>
        <v>4</v>
      </c>
      <c r="BA13" s="31">
        <f>IF(請求者控!BA13="","",請求者控!BA13)</f>
        <v>5</v>
      </c>
      <c r="BB13" s="32">
        <f>IF(請求者控!BB13="","",請求者控!BB13)</f>
        <v>6</v>
      </c>
    </row>
    <row r="14" spans="1:54" ht="23.1" customHeight="1" thickBot="1" x14ac:dyDescent="0.5">
      <c r="B14" s="177" t="s">
        <v>54</v>
      </c>
      <c r="C14" s="178"/>
      <c r="D14" s="178"/>
      <c r="E14" s="179" t="str">
        <f>IF(請求者控!E14="","",請求者控!E14)</f>
        <v>〇</v>
      </c>
      <c r="F14" s="180"/>
      <c r="G14" s="179" t="str">
        <f>IF(請求者控!G14="","",請求者控!G14)</f>
        <v>〇</v>
      </c>
      <c r="H14" s="180"/>
      <c r="I14" s="179" t="str">
        <f>IF(請求者控!I14="","",請求者控!I14)</f>
        <v/>
      </c>
      <c r="J14" s="180"/>
      <c r="K14" s="179" t="str">
        <f>IF(請求者控!K14="","",請求者控!K14)</f>
        <v/>
      </c>
      <c r="L14" s="180"/>
      <c r="M14" s="179" t="str">
        <f>IF(請求者控!M14="","",請求者控!M14)</f>
        <v/>
      </c>
      <c r="N14" s="180"/>
      <c r="O14" s="179" t="str">
        <f>IF(請求者控!O14="","",請求者控!O14)</f>
        <v>〇</v>
      </c>
      <c r="P14" s="180"/>
      <c r="Q14" s="179" t="str">
        <f>IF(請求者控!Q14="","",請求者控!Q14)</f>
        <v>〇</v>
      </c>
      <c r="R14" s="180"/>
      <c r="S14" s="179" t="str">
        <f>IF(請求者控!S14="","",請求者控!S14)</f>
        <v>〇</v>
      </c>
      <c r="T14" s="180"/>
      <c r="U14" s="179" t="str">
        <f>IF(請求者控!U14="","",請求者控!U14)</f>
        <v>〇</v>
      </c>
      <c r="V14" s="180"/>
      <c r="W14" s="207" t="str">
        <f>IF(請求者控!W14="","",請求者控!W14)</f>
        <v/>
      </c>
      <c r="X14" s="207"/>
      <c r="Y14" s="207" t="str">
        <f>IF(請求者控!Y14="","",請求者控!Y14)</f>
        <v/>
      </c>
      <c r="Z14" s="220"/>
      <c r="AA14" s="71"/>
      <c r="AB14" s="186" t="str">
        <f>IF(請求者控!AB14="","",請求者控!AB14)</f>
        <v>土木　一郎</v>
      </c>
      <c r="AC14" s="187"/>
      <c r="AD14" s="187"/>
      <c r="AE14" s="187"/>
      <c r="AF14" s="188"/>
      <c r="AG14" s="61"/>
      <c r="AH14" s="33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68"/>
      <c r="AT14" s="68"/>
      <c r="AU14" s="68"/>
      <c r="AV14" s="68"/>
      <c r="AW14" s="68"/>
      <c r="AX14" s="68"/>
      <c r="AY14" s="68"/>
      <c r="AZ14" s="68"/>
      <c r="BA14" s="68"/>
      <c r="BB14" s="68"/>
    </row>
    <row r="15" spans="1:54" ht="21" customHeight="1" x14ac:dyDescent="0.45">
      <c r="B15" s="189" t="s">
        <v>10</v>
      </c>
      <c r="C15" s="190"/>
      <c r="D15" s="190"/>
      <c r="E15" s="182">
        <f>請求者控!E15</f>
        <v>1</v>
      </c>
      <c r="F15" s="182"/>
      <c r="G15" s="182">
        <f>請求者控!G15</f>
        <v>2</v>
      </c>
      <c r="H15" s="182"/>
      <c r="I15" s="182">
        <f>請求者控!I15</f>
        <v>3</v>
      </c>
      <c r="J15" s="182"/>
      <c r="K15" s="182">
        <f>請求者控!K15</f>
        <v>4</v>
      </c>
      <c r="L15" s="182"/>
      <c r="M15" s="182">
        <f>請求者控!M15</f>
        <v>5</v>
      </c>
      <c r="N15" s="182"/>
      <c r="O15" s="182">
        <f>請求者控!O15</f>
        <v>6</v>
      </c>
      <c r="P15" s="182"/>
      <c r="Q15" s="182">
        <f>請求者控!Q15</f>
        <v>7</v>
      </c>
      <c r="R15" s="182"/>
      <c r="S15" s="182">
        <f>請求者控!S15</f>
        <v>8</v>
      </c>
      <c r="T15" s="182"/>
      <c r="U15" s="182">
        <f>請求者控!U15</f>
        <v>9</v>
      </c>
      <c r="V15" s="182"/>
      <c r="W15" s="182">
        <f>請求者控!W15</f>
        <v>10</v>
      </c>
      <c r="X15" s="183"/>
      <c r="Y15" s="71"/>
      <c r="Z15" s="71"/>
      <c r="AA15" s="71"/>
      <c r="AB15" s="76" t="s">
        <v>62</v>
      </c>
      <c r="AC15" s="77"/>
      <c r="AD15" s="77"/>
      <c r="AE15" s="77"/>
      <c r="AF15" s="78"/>
      <c r="AG15" s="61"/>
      <c r="AH15" s="61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</row>
    <row r="16" spans="1:54" ht="21" customHeight="1" thickBot="1" x14ac:dyDescent="0.5">
      <c r="B16" s="184" t="s">
        <v>54</v>
      </c>
      <c r="C16" s="185"/>
      <c r="D16" s="185"/>
      <c r="E16" s="179" t="str">
        <f>IF(請求者控!E16="","",請求者控!E16)</f>
        <v>〇</v>
      </c>
      <c r="F16" s="180"/>
      <c r="G16" s="179" t="str">
        <f>IF(請求者控!G16="","",請求者控!G16)</f>
        <v/>
      </c>
      <c r="H16" s="180"/>
      <c r="I16" s="179" t="str">
        <f>IF(請求者控!I16="","",請求者控!I16)</f>
        <v/>
      </c>
      <c r="J16" s="180"/>
      <c r="K16" s="179" t="str">
        <f>IF(請求者控!K16="","",請求者控!K16)</f>
        <v>〇</v>
      </c>
      <c r="L16" s="180"/>
      <c r="M16" s="179" t="str">
        <f>IF(請求者控!M16="","",請求者控!M16)</f>
        <v>〇</v>
      </c>
      <c r="N16" s="180"/>
      <c r="O16" s="179" t="str">
        <f>IF(請求者控!O16="","",請求者控!O16)</f>
        <v>〇</v>
      </c>
      <c r="P16" s="180"/>
      <c r="Q16" s="179" t="str">
        <f>IF(請求者控!Q16="","",請求者控!Q16)</f>
        <v>〇</v>
      </c>
      <c r="R16" s="180"/>
      <c r="S16" s="179" t="str">
        <f>IF(請求者控!S16="","",請求者控!S16)</f>
        <v>〇</v>
      </c>
      <c r="T16" s="180"/>
      <c r="U16" s="179" t="str">
        <f>IF(請求者控!U16="","",請求者控!U16)</f>
        <v/>
      </c>
      <c r="V16" s="180"/>
      <c r="W16" s="179" t="str">
        <f>IF(請求者控!W16="","",請求者控!W16)</f>
        <v/>
      </c>
      <c r="X16" s="181"/>
      <c r="Y16" s="71"/>
      <c r="Z16" s="71"/>
      <c r="AA16" s="71"/>
      <c r="AB16" s="186" t="str">
        <f>IF(請求者控!AB16="","",請求者控!AB16)</f>
        <v>M30-0001</v>
      </c>
      <c r="AC16" s="187"/>
      <c r="AD16" s="187"/>
      <c r="AE16" s="187"/>
      <c r="AF16" s="188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</row>
    <row r="17" spans="2:55" ht="21" customHeight="1" thickBot="1" x14ac:dyDescent="0.5">
      <c r="B17" s="191" t="s">
        <v>10</v>
      </c>
      <c r="C17" s="192"/>
      <c r="D17" s="192"/>
      <c r="E17" s="77">
        <f>請求者控!E17</f>
        <v>11</v>
      </c>
      <c r="F17" s="77"/>
      <c r="G17" s="77">
        <f>請求者控!G17</f>
        <v>12</v>
      </c>
      <c r="H17" s="77"/>
      <c r="I17" s="77">
        <f>請求者控!I17</f>
        <v>13</v>
      </c>
      <c r="J17" s="77"/>
      <c r="K17" s="77">
        <f>請求者控!K17</f>
        <v>14</v>
      </c>
      <c r="L17" s="77"/>
      <c r="M17" s="77">
        <f>請求者控!M17</f>
        <v>15</v>
      </c>
      <c r="N17" s="77"/>
      <c r="O17" s="77">
        <f>請求者控!O17</f>
        <v>16</v>
      </c>
      <c r="P17" s="77"/>
      <c r="Q17" s="77">
        <f>請求者控!Q17</f>
        <v>17</v>
      </c>
      <c r="R17" s="77"/>
      <c r="S17" s="77">
        <f>請求者控!S17</f>
        <v>18</v>
      </c>
      <c r="T17" s="77"/>
      <c r="U17" s="77">
        <f>請求者控!U17</f>
        <v>19</v>
      </c>
      <c r="V17" s="77"/>
      <c r="W17" s="77">
        <f>請求者控!W17</f>
        <v>20</v>
      </c>
      <c r="X17" s="78"/>
      <c r="Y17" s="71"/>
      <c r="Z17" s="71"/>
      <c r="AA17" s="71"/>
      <c r="AB17" s="76" t="s">
        <v>50</v>
      </c>
      <c r="AC17" s="77"/>
      <c r="AD17" s="77"/>
      <c r="AE17" s="77"/>
      <c r="AF17" s="78"/>
      <c r="AG17" s="26"/>
      <c r="AH17" s="36"/>
      <c r="AI17" s="29"/>
      <c r="AJ17" s="29"/>
      <c r="AK17" s="29"/>
      <c r="AL17" s="29"/>
      <c r="AM17" s="29"/>
      <c r="AN17" s="29"/>
      <c r="AO17" s="29"/>
      <c r="AP17" s="62"/>
      <c r="AQ17" s="62"/>
      <c r="AR17" s="62"/>
      <c r="AS17" s="70"/>
      <c r="AT17" s="70"/>
      <c r="AU17" s="70"/>
      <c r="AV17" s="70"/>
      <c r="AW17" s="70"/>
      <c r="AX17" s="70"/>
      <c r="AY17" s="70"/>
      <c r="AZ17" s="70"/>
      <c r="BA17" s="70"/>
      <c r="BB17" s="70"/>
    </row>
    <row r="18" spans="2:55" ht="21" customHeight="1" thickBot="1" x14ac:dyDescent="0.5">
      <c r="B18" s="177" t="s">
        <v>54</v>
      </c>
      <c r="C18" s="178"/>
      <c r="D18" s="178"/>
      <c r="E18" s="179" t="str">
        <f>IF(請求者控!E18="","",請求者控!E18)</f>
        <v>〇</v>
      </c>
      <c r="F18" s="180"/>
      <c r="G18" s="179" t="str">
        <f>IF(請求者控!G18="","",請求者控!G18)</f>
        <v>〇</v>
      </c>
      <c r="H18" s="180"/>
      <c r="I18" s="179" t="str">
        <f>IF(請求者控!I18="","",請求者控!I18)</f>
        <v>〇</v>
      </c>
      <c r="J18" s="180"/>
      <c r="K18" s="179" t="str">
        <f>IF(請求者控!K18="","",請求者控!K18)</f>
        <v>〇</v>
      </c>
      <c r="L18" s="180"/>
      <c r="M18" s="179" t="str">
        <f>IF(請求者控!M18="","",請求者控!M18)</f>
        <v>〇</v>
      </c>
      <c r="N18" s="180"/>
      <c r="O18" s="179" t="str">
        <f>IF(請求者控!O18="","",請求者控!O18)</f>
        <v/>
      </c>
      <c r="P18" s="180"/>
      <c r="Q18" s="179" t="str">
        <f>IF(請求者控!Q18="","",請求者控!Q18)</f>
        <v/>
      </c>
      <c r="R18" s="180"/>
      <c r="S18" s="179" t="str">
        <f>IF(請求者控!S18="","",請求者控!S18)</f>
        <v>〇</v>
      </c>
      <c r="T18" s="180"/>
      <c r="U18" s="179" t="str">
        <f>IF(請求者控!U18="","",請求者控!U18)</f>
        <v>〇</v>
      </c>
      <c r="V18" s="180"/>
      <c r="W18" s="179" t="str">
        <f>IF(請求者控!W18="","",請求者控!W18)</f>
        <v>　</v>
      </c>
      <c r="X18" s="181"/>
      <c r="Y18" s="71"/>
      <c r="Z18" s="71"/>
      <c r="AA18" s="71"/>
      <c r="AB18" s="118">
        <f>請求者控!AB18</f>
        <v>19</v>
      </c>
      <c r="AC18" s="119"/>
      <c r="AD18" s="119"/>
      <c r="AE18" s="120" t="s">
        <v>48</v>
      </c>
      <c r="AF18" s="121"/>
      <c r="AG18" s="33"/>
      <c r="AH18" s="33"/>
      <c r="AI18" s="129" t="s">
        <v>63</v>
      </c>
      <c r="AJ18" s="130"/>
      <c r="AK18" s="130"/>
      <c r="AL18" s="130"/>
      <c r="AM18" s="130"/>
      <c r="AN18" s="130"/>
      <c r="AO18" s="130"/>
      <c r="AP18" s="131"/>
      <c r="AQ18" s="229" t="s">
        <v>33</v>
      </c>
      <c r="AR18" s="130"/>
      <c r="AS18" s="130"/>
      <c r="AT18" s="130"/>
      <c r="AU18" s="130"/>
      <c r="AV18" s="131"/>
      <c r="AW18" s="229" t="s">
        <v>0</v>
      </c>
      <c r="AX18" s="130"/>
      <c r="AY18" s="130"/>
      <c r="AZ18" s="130"/>
      <c r="BA18" s="130"/>
      <c r="BB18" s="133"/>
      <c r="BC18" s="6"/>
    </row>
    <row r="19" spans="2:55" ht="21" customHeight="1" thickBot="1" x14ac:dyDescent="0.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/>
      <c r="Z19" s="6"/>
      <c r="AG19" s="33"/>
      <c r="AH19" s="33"/>
      <c r="AI19" s="242" t="str">
        <f>正!AI19</f>
        <v>051500</v>
      </c>
      <c r="AJ19" s="240"/>
      <c r="AK19" s="240"/>
      <c r="AL19" s="240"/>
      <c r="AM19" s="243">
        <f>正!AM19</f>
        <v>1291</v>
      </c>
      <c r="AN19" s="240"/>
      <c r="AO19" s="240"/>
      <c r="AP19" s="241"/>
      <c r="AQ19" s="244">
        <f>正!AQ19</f>
        <v>38000</v>
      </c>
      <c r="AR19" s="245"/>
      <c r="AS19" s="245"/>
      <c r="AT19" s="245"/>
      <c r="AU19" s="245"/>
      <c r="AV19" s="246"/>
      <c r="AW19" s="244">
        <f>正!AW19</f>
        <v>3800</v>
      </c>
      <c r="AX19" s="245"/>
      <c r="AY19" s="245"/>
      <c r="AZ19" s="245"/>
      <c r="BA19" s="245"/>
      <c r="BB19" s="247"/>
    </row>
    <row r="20" spans="2:55" ht="21" customHeight="1" thickBot="1" x14ac:dyDescent="0.5">
      <c r="B20" s="129" t="s">
        <v>29</v>
      </c>
      <c r="C20" s="130"/>
      <c r="D20" s="130"/>
      <c r="E20" s="130"/>
      <c r="F20" s="130"/>
      <c r="G20" s="130"/>
      <c r="H20" s="130"/>
      <c r="I20" s="131"/>
      <c r="J20" s="132" t="s">
        <v>36</v>
      </c>
      <c r="K20" s="132"/>
      <c r="L20" s="132"/>
      <c r="M20" s="132"/>
      <c r="N20" s="132"/>
      <c r="O20" s="132"/>
      <c r="P20" s="132"/>
      <c r="Q20" s="132"/>
      <c r="R20" s="132" t="s">
        <v>37</v>
      </c>
      <c r="S20" s="132"/>
      <c r="T20" s="132"/>
      <c r="U20" s="132"/>
      <c r="V20" s="132"/>
      <c r="W20" s="132"/>
      <c r="X20" s="132"/>
      <c r="Y20" s="132"/>
      <c r="Z20" s="130" t="s">
        <v>34</v>
      </c>
      <c r="AA20" s="130"/>
      <c r="AB20" s="130"/>
      <c r="AC20" s="130"/>
      <c r="AD20" s="130"/>
      <c r="AE20" s="130"/>
      <c r="AF20" s="133"/>
      <c r="AG20" s="33"/>
      <c r="AH20" s="33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08" t="s">
        <v>14</v>
      </c>
      <c r="AW20" s="209"/>
      <c r="AX20" s="209"/>
      <c r="AY20" s="209"/>
      <c r="AZ20" s="209"/>
      <c r="BA20" s="209"/>
      <c r="BB20" s="232"/>
    </row>
    <row r="21" spans="2:55" ht="21" customHeight="1" x14ac:dyDescent="0.45">
      <c r="B21" s="122" t="s">
        <v>32</v>
      </c>
      <c r="C21" s="123"/>
      <c r="D21" s="123"/>
      <c r="E21" s="123"/>
      <c r="F21" s="123"/>
      <c r="G21" s="123"/>
      <c r="H21" s="123"/>
      <c r="I21" s="124"/>
      <c r="J21" s="125">
        <f>IF(請求者控!J21="","",請求者控!J21)</f>
        <v>41800</v>
      </c>
      <c r="K21" s="125"/>
      <c r="L21" s="125"/>
      <c r="M21" s="125"/>
      <c r="N21" s="125"/>
      <c r="O21" s="125"/>
      <c r="P21" s="125"/>
      <c r="Q21" s="125"/>
      <c r="R21" s="125">
        <f>IF(請求者控!R21="","",請求者控!R21)</f>
        <v>38000</v>
      </c>
      <c r="S21" s="125"/>
      <c r="T21" s="125"/>
      <c r="U21" s="125"/>
      <c r="V21" s="125"/>
      <c r="W21" s="125"/>
      <c r="X21" s="125"/>
      <c r="Y21" s="125"/>
      <c r="Z21" s="127">
        <f>IF(請求者控!Z21="","",請求者控!Z21)</f>
        <v>3800</v>
      </c>
      <c r="AA21" s="127"/>
      <c r="AB21" s="127"/>
      <c r="AC21" s="127"/>
      <c r="AD21" s="127"/>
      <c r="AE21" s="127"/>
      <c r="AF21" s="128"/>
      <c r="AG21" s="33"/>
      <c r="AH21" s="33"/>
      <c r="AV21" s="34"/>
      <c r="BB21" s="42"/>
    </row>
    <row r="22" spans="2:55" ht="21.9" customHeight="1" thickBot="1" x14ac:dyDescent="0.5">
      <c r="B22" s="43"/>
      <c r="C22" s="44"/>
      <c r="D22" s="44"/>
      <c r="E22" s="44"/>
      <c r="F22" s="44"/>
      <c r="G22" s="44"/>
      <c r="H22" s="45" t="s">
        <v>18</v>
      </c>
      <c r="I22" s="44"/>
      <c r="J22" s="109">
        <f>請求者控!J22</f>
        <v>41800</v>
      </c>
      <c r="K22" s="109"/>
      <c r="L22" s="109"/>
      <c r="M22" s="109"/>
      <c r="N22" s="109"/>
      <c r="O22" s="109"/>
      <c r="P22" s="109"/>
      <c r="Q22" s="109"/>
      <c r="R22" s="109">
        <f>請求者控!R22</f>
        <v>38000</v>
      </c>
      <c r="S22" s="109"/>
      <c r="T22" s="109"/>
      <c r="U22" s="109"/>
      <c r="V22" s="109"/>
      <c r="W22" s="109"/>
      <c r="X22" s="109"/>
      <c r="Y22" s="109"/>
      <c r="Z22" s="116">
        <f>請求者控!Z22</f>
        <v>3800</v>
      </c>
      <c r="AA22" s="116"/>
      <c r="AB22" s="116"/>
      <c r="AC22" s="116"/>
      <c r="AD22" s="116"/>
      <c r="AE22" s="116"/>
      <c r="AF22" s="117"/>
      <c r="AG22" s="33"/>
      <c r="AH22" s="33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7"/>
      <c r="AW22" s="38"/>
      <c r="AX22" s="38"/>
      <c r="AY22" s="38"/>
      <c r="AZ22" s="38"/>
      <c r="BA22" s="38"/>
      <c r="BB22" s="41"/>
    </row>
    <row r="23" spans="2:55" ht="16.2" customHeight="1" thickBot="1" x14ac:dyDescent="0.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6"/>
      <c r="AA23" s="6"/>
      <c r="AI23" s="253" t="s">
        <v>24</v>
      </c>
      <c r="AJ23" s="254"/>
      <c r="AK23" s="222"/>
      <c r="AL23" s="217"/>
      <c r="AM23" s="218"/>
      <c r="AN23" s="218"/>
      <c r="AO23" s="218"/>
      <c r="AP23" s="218"/>
      <c r="AQ23" s="218"/>
      <c r="AR23" s="218"/>
      <c r="AS23" s="218"/>
      <c r="AT23" s="218"/>
      <c r="AU23" s="218"/>
      <c r="AV23" s="219"/>
      <c r="AW23" s="221" t="s">
        <v>15</v>
      </c>
      <c r="AX23" s="222"/>
      <c r="AY23" s="249"/>
      <c r="AZ23" s="250"/>
      <c r="BA23" s="250"/>
      <c r="BB23" s="251"/>
    </row>
    <row r="24" spans="2:55" ht="26.1" customHeight="1" thickBot="1" x14ac:dyDescent="0.5">
      <c r="B24" s="46"/>
      <c r="C24" s="47"/>
      <c r="D24" s="47"/>
      <c r="E24" s="47"/>
      <c r="F24" s="111" t="s">
        <v>46</v>
      </c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48"/>
      <c r="W24" s="48"/>
      <c r="X24" s="48"/>
      <c r="Y24" s="49"/>
      <c r="Z24" s="112">
        <f>請求者控!Z24</f>
        <v>41800</v>
      </c>
      <c r="AA24" s="112"/>
      <c r="AB24" s="112"/>
      <c r="AC24" s="112"/>
      <c r="AD24" s="112"/>
      <c r="AE24" s="112"/>
      <c r="AF24" s="113"/>
      <c r="AG24" s="50"/>
      <c r="AH24" s="50"/>
      <c r="AI24" s="215"/>
      <c r="AJ24" s="216"/>
      <c r="AK24" s="224"/>
      <c r="AL24" s="210"/>
      <c r="AM24" s="211"/>
      <c r="AN24" s="211"/>
      <c r="AO24" s="211"/>
      <c r="AP24" s="211"/>
      <c r="AQ24" s="211"/>
      <c r="AR24" s="211"/>
      <c r="AS24" s="211"/>
      <c r="AT24" s="211"/>
      <c r="AU24" s="211"/>
      <c r="AV24" s="212"/>
      <c r="AW24" s="223"/>
      <c r="AX24" s="224"/>
      <c r="AY24" s="252"/>
      <c r="AZ24" s="227"/>
      <c r="BA24" s="227"/>
      <c r="BB24" s="228"/>
    </row>
    <row r="25" spans="2:55" ht="10.199999999999999" customHeight="1" x14ac:dyDescent="0.45">
      <c r="B25" s="5"/>
      <c r="C25" s="5"/>
      <c r="D25" s="5"/>
      <c r="E25" s="5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AB25" s="7"/>
      <c r="AC25" s="7"/>
      <c r="AD25" s="7"/>
      <c r="AE25" s="7"/>
      <c r="AF25" s="7"/>
      <c r="AG25" s="7"/>
      <c r="AH25" s="7"/>
    </row>
  </sheetData>
  <sheetProtection algorithmName="SHA-512" hashValue="RZ/zkyVbFdMXU7RfEW0PMmDbnIte9hHTdQWr+FkfHOpN8WZhWh3wo0xzRZZ2uuFICcG2P6J+KNVkRlN8iEB+4Q==" saltValue="DDJIwdapeRZYZdpmhILSUw==" spinCount="100000" sheet="1" selectLockedCells="1" selectUnlockedCells="1"/>
  <mergeCells count="156">
    <mergeCell ref="J21:Q21"/>
    <mergeCell ref="R21:Y21"/>
    <mergeCell ref="Z21:AF21"/>
    <mergeCell ref="B21:I21"/>
    <mergeCell ref="R20:Y20"/>
    <mergeCell ref="Z20:AF20"/>
    <mergeCell ref="AV20:BB20"/>
    <mergeCell ref="B20:I20"/>
    <mergeCell ref="J20:Q20"/>
    <mergeCell ref="AY23:BB24"/>
    <mergeCell ref="F24:U24"/>
    <mergeCell ref="AI23:AK24"/>
    <mergeCell ref="AL23:AV23"/>
    <mergeCell ref="AW23:AX24"/>
    <mergeCell ref="Z24:AF24"/>
    <mergeCell ref="AL24:AV24"/>
    <mergeCell ref="J22:Q22"/>
    <mergeCell ref="R22:Y22"/>
    <mergeCell ref="Z22:AF22"/>
    <mergeCell ref="B15:D15"/>
    <mergeCell ref="E15:F15"/>
    <mergeCell ref="G15:H15"/>
    <mergeCell ref="I15:J15"/>
    <mergeCell ref="K15:L15"/>
    <mergeCell ref="M15:N15"/>
    <mergeCell ref="O15:P15"/>
    <mergeCell ref="Q15:R15"/>
    <mergeCell ref="S15:T15"/>
    <mergeCell ref="F12:H12"/>
    <mergeCell ref="J12:K12"/>
    <mergeCell ref="L12:M12"/>
    <mergeCell ref="O12:P12"/>
    <mergeCell ref="R12:S12"/>
    <mergeCell ref="V12:W12"/>
    <mergeCell ref="Y12:Z12"/>
    <mergeCell ref="AP13:AR13"/>
    <mergeCell ref="B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AB13:AF13"/>
    <mergeCell ref="Y13:Z13"/>
    <mergeCell ref="AI11:AL11"/>
    <mergeCell ref="AM11:AN11"/>
    <mergeCell ref="AQ11:AR11"/>
    <mergeCell ref="AS11:BB11"/>
    <mergeCell ref="V11:Z11"/>
    <mergeCell ref="AA11:AF11"/>
    <mergeCell ref="AI12:AK12"/>
    <mergeCell ref="AL12:AP12"/>
    <mergeCell ref="AQ12:AR12"/>
    <mergeCell ref="AS12:BB12"/>
    <mergeCell ref="AU10:AZ10"/>
    <mergeCell ref="D10:M10"/>
    <mergeCell ref="N10:O10"/>
    <mergeCell ref="P10:Q10"/>
    <mergeCell ref="R10:U10"/>
    <mergeCell ref="V10:Z10"/>
    <mergeCell ref="V9:Z9"/>
    <mergeCell ref="AA9:AF9"/>
    <mergeCell ref="AI9:AK9"/>
    <mergeCell ref="AA10:AF10"/>
    <mergeCell ref="AI10:AK10"/>
    <mergeCell ref="AL10:AR10"/>
    <mergeCell ref="AL9:AR9"/>
    <mergeCell ref="AS9:AU9"/>
    <mergeCell ref="AV9:BB9"/>
    <mergeCell ref="B9:C9"/>
    <mergeCell ref="D9:M9"/>
    <mergeCell ref="AB8:AF8"/>
    <mergeCell ref="AL8:AY8"/>
    <mergeCell ref="E7:Z7"/>
    <mergeCell ref="AI7:AK7"/>
    <mergeCell ref="AL7:BA7"/>
    <mergeCell ref="N9:O9"/>
    <mergeCell ref="P9:Q9"/>
    <mergeCell ref="R9:U9"/>
    <mergeCell ref="AI5:AK5"/>
    <mergeCell ref="AL5:BA5"/>
    <mergeCell ref="AL6:BA6"/>
    <mergeCell ref="AI4:AK4"/>
    <mergeCell ref="AL4:AN4"/>
    <mergeCell ref="AP4:AR4"/>
    <mergeCell ref="X3:AH3"/>
    <mergeCell ref="AI3:AN3"/>
    <mergeCell ref="O2:AQ2"/>
    <mergeCell ref="AS2:AU2"/>
    <mergeCell ref="AW2:AX2"/>
    <mergeCell ref="AZ2:BA2"/>
    <mergeCell ref="B14:D14"/>
    <mergeCell ref="E14:F14"/>
    <mergeCell ref="G14:H14"/>
    <mergeCell ref="I14:J14"/>
    <mergeCell ref="K14:L14"/>
    <mergeCell ref="M14:N14"/>
    <mergeCell ref="O14:P14"/>
    <mergeCell ref="Q14:R14"/>
    <mergeCell ref="S14:T14"/>
    <mergeCell ref="B16:D16"/>
    <mergeCell ref="E16:F16"/>
    <mergeCell ref="G16:H16"/>
    <mergeCell ref="I16:J16"/>
    <mergeCell ref="K16:L16"/>
    <mergeCell ref="M16:N16"/>
    <mergeCell ref="O16:P16"/>
    <mergeCell ref="Q16:R16"/>
    <mergeCell ref="S16:T16"/>
    <mergeCell ref="B17:D17"/>
    <mergeCell ref="E17:F17"/>
    <mergeCell ref="G17:H17"/>
    <mergeCell ref="I17:J17"/>
    <mergeCell ref="K17:L17"/>
    <mergeCell ref="M17:N17"/>
    <mergeCell ref="O17:P17"/>
    <mergeCell ref="Q17:R17"/>
    <mergeCell ref="S17:T17"/>
    <mergeCell ref="B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4:V14"/>
    <mergeCell ref="W14:X14"/>
    <mergeCell ref="AB14:AF14"/>
    <mergeCell ref="AI19:AL19"/>
    <mergeCell ref="AM19:AP19"/>
    <mergeCell ref="AQ19:AV19"/>
    <mergeCell ref="AI18:AP18"/>
    <mergeCell ref="AQ18:AV18"/>
    <mergeCell ref="AW18:BB18"/>
    <mergeCell ref="U16:V16"/>
    <mergeCell ref="W16:X16"/>
    <mergeCell ref="AB16:AF16"/>
    <mergeCell ref="U17:V17"/>
    <mergeCell ref="W17:X17"/>
    <mergeCell ref="AB17:AF17"/>
    <mergeCell ref="Y14:Z14"/>
    <mergeCell ref="AW19:BB19"/>
    <mergeCell ref="U18:V18"/>
    <mergeCell ref="W18:X18"/>
    <mergeCell ref="AB18:AD18"/>
    <mergeCell ref="AE18:AF18"/>
    <mergeCell ref="U15:V15"/>
    <mergeCell ref="W15:X15"/>
    <mergeCell ref="AB15:AF15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fitToWidth="2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539d6d-8f0f-4b53-9abc-94da33b979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7A82A19970F047B2ABB99BEC206190" ma:contentTypeVersion="13" ma:contentTypeDescription="新しいドキュメントを作成します。" ma:contentTypeScope="" ma:versionID="ea17f0988ee1de53447dfa8805fe37a1">
  <xsd:schema xmlns:xsd="http://www.w3.org/2001/XMLSchema" xmlns:xs="http://www.w3.org/2001/XMLSchema" xmlns:p="http://schemas.microsoft.com/office/2006/metadata/properties" xmlns:ns3="47539d6d-8f0f-4b53-9abc-94da33b97960" xmlns:ns4="0c98f706-3b93-43b0-ba63-5a2274829729" targetNamespace="http://schemas.microsoft.com/office/2006/metadata/properties" ma:root="true" ma:fieldsID="1042bca8d2403b124cdcd56748eb591e" ns3:_="" ns4:_="">
    <xsd:import namespace="47539d6d-8f0f-4b53-9abc-94da33b97960"/>
    <xsd:import namespace="0c98f706-3b93-43b0-ba63-5a22748297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539d6d-8f0f-4b53-9abc-94da33b979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8f706-3b93-43b0-ba63-5a227482972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B272D1-83B5-431D-B1B8-ACD9F92CF0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713D52-9290-45A3-8115-49CD2832B487}">
  <ds:schemaRefs>
    <ds:schemaRef ds:uri="47539d6d-8f0f-4b53-9abc-94da33b97960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c98f706-3b93-43b0-ba63-5a227482972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AD09B9-270E-4E3C-8DF1-83F3A38D70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539d6d-8f0f-4b53-9abc-94da33b97960"/>
    <ds:schemaRef ds:uri="0c98f706-3b93-43b0-ba63-5a22748297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請求者控</vt:lpstr>
      <vt:lpstr>正</vt:lpstr>
      <vt:lpstr>副</vt:lpstr>
      <vt:lpstr>作業所控</vt:lpstr>
      <vt:lpstr>作業所控!Print_Area</vt:lpstr>
      <vt:lpstr>正!Print_Area</vt:lpstr>
      <vt:lpstr>請求者控!Print_Area</vt:lpstr>
      <vt:lpstr>副!Print_Area</vt:lpstr>
    </vt:vector>
  </TitlesOfParts>
  <Company>株式会社 竹中工務店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Akio</dc:creator>
  <cp:lastModifiedBy>木下　晋一郎</cp:lastModifiedBy>
  <cp:lastPrinted>2023-10-22T23:28:39Z</cp:lastPrinted>
  <dcterms:created xsi:type="dcterms:W3CDTF">2023-05-23T23:47:13Z</dcterms:created>
  <dcterms:modified xsi:type="dcterms:W3CDTF">2023-12-04T05:06:06Z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0x0101001E7A82A19970F047B2ABB99BEC206190</vt:lpwstr>
  </property>
</Properties>
</file>